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inancial\CIP SDCs Rate Review\2026 New SDC models\"/>
    </mc:Choice>
  </mc:AlternateContent>
  <xr:revisionPtr revIDLastSave="0" documentId="13_ncr:1_{CF89D085-482C-4283-A74B-9E83216A6441}" xr6:coauthVersionLast="47" xr6:coauthVersionMax="47" xr10:uidLastSave="{00000000-0000-0000-0000-000000000000}"/>
  <bookViews>
    <workbookView xWindow="16335" yWindow="2310" windowWidth="30855" windowHeight="18255" xr2:uid="{CCFC77A1-60C9-424B-AECD-FEF9FBC0F30D}"/>
  </bookViews>
  <sheets>
    <sheet name="SDC Calculation" sheetId="1" r:id="rId1"/>
    <sheet name="Charge Analysis" sheetId="2" r:id="rId2"/>
    <sheet name="Planning Data" sheetId="3" r:id="rId3"/>
    <sheet name="Inventory of Current System" sheetId="4" r:id="rId4"/>
    <sheet name="CIP 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1" i="1" s="1"/>
  <c r="F12" i="1" s="1"/>
  <c r="C3" i="2"/>
  <c r="C15" i="2"/>
  <c r="C4" i="2"/>
  <c r="C16" i="2"/>
  <c r="C5" i="2"/>
  <c r="C10" i="2" s="1"/>
  <c r="B10" i="3"/>
  <c r="C10" i="3" s="1"/>
  <c r="I344" i="4"/>
  <c r="I346" i="4" s="1"/>
  <c r="E344" i="4"/>
  <c r="E346" i="4" s="1"/>
  <c r="G40" i="5"/>
  <c r="I40" i="5" s="1"/>
  <c r="G39" i="5"/>
  <c r="I39" i="5" s="1"/>
  <c r="G38" i="5"/>
  <c r="I38" i="5" s="1"/>
  <c r="G37" i="5"/>
  <c r="I37" i="5" s="1"/>
  <c r="G36" i="5"/>
  <c r="I36" i="5" s="1"/>
  <c r="I35" i="5"/>
  <c r="G34" i="5"/>
  <c r="I34" i="5" s="1"/>
  <c r="G33" i="5"/>
  <c r="I33" i="5" s="1"/>
  <c r="G32" i="5"/>
  <c r="I32" i="5" s="1"/>
  <c r="G31" i="5"/>
  <c r="I31" i="5" s="1"/>
  <c r="G30" i="5"/>
  <c r="I30" i="5" s="1"/>
  <c r="G29" i="5"/>
  <c r="I29" i="5" s="1"/>
  <c r="G28" i="5"/>
  <c r="I28" i="5" s="1"/>
  <c r="G27" i="5"/>
  <c r="I27" i="5" s="1"/>
  <c r="G26" i="5"/>
  <c r="I26" i="5" s="1"/>
  <c r="G25" i="5"/>
  <c r="I25" i="5" s="1"/>
  <c r="G24" i="5"/>
  <c r="I24" i="5" s="1"/>
  <c r="G23" i="5"/>
  <c r="I23" i="5" s="1"/>
  <c r="G22" i="5"/>
  <c r="I22" i="5" s="1"/>
  <c r="G21" i="5"/>
  <c r="I21" i="5" s="1"/>
  <c r="G20" i="5"/>
  <c r="I20" i="5" s="1"/>
  <c r="G19" i="5"/>
  <c r="I19" i="5" s="1"/>
  <c r="G18" i="5"/>
  <c r="I18" i="5" s="1"/>
  <c r="G17" i="5"/>
  <c r="I17" i="5" s="1"/>
  <c r="G16" i="5"/>
  <c r="I16" i="5" s="1"/>
  <c r="G15" i="5"/>
  <c r="I15" i="5" s="1"/>
  <c r="G14" i="5"/>
  <c r="I14" i="5" s="1"/>
  <c r="G13" i="5"/>
  <c r="I13" i="5" s="1"/>
  <c r="G12" i="5"/>
  <c r="I12" i="5" s="1"/>
  <c r="G11" i="5"/>
  <c r="I11" i="5" s="1"/>
  <c r="I10" i="5"/>
  <c r="G9" i="5"/>
  <c r="I9" i="5" s="1"/>
  <c r="G8" i="5"/>
  <c r="I8" i="5" s="1"/>
  <c r="G7" i="5"/>
  <c r="I7" i="5" s="1"/>
  <c r="G6" i="5"/>
  <c r="I6" i="5" s="1"/>
  <c r="G5" i="5"/>
  <c r="I5" i="5" s="1"/>
  <c r="G4" i="5"/>
  <c r="I4" i="5" s="1"/>
  <c r="G3" i="5"/>
  <c r="I3" i="5" s="1"/>
  <c r="I41" i="5" s="1"/>
  <c r="I45" i="5" s="1"/>
  <c r="C17" i="2" l="1"/>
  <c r="C18" i="2" s="1"/>
  <c r="C2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Kaaren Hofmann</author>
  </authors>
  <commentList>
    <comment ref="C3" authorId="0" shapeId="0" xr:uid="{113D05FB-3639-46A8-AB08-256F3E7CB898}">
      <text>
        <r>
          <rPr>
            <b/>
            <sz val="9"/>
            <color indexed="81"/>
            <rFont val="Tahoma"/>
            <family val="2"/>
          </rPr>
          <t>Kaaren Hofmann:</t>
        </r>
        <r>
          <rPr>
            <sz val="9"/>
            <color indexed="81"/>
            <rFont val="Tahoma"/>
            <family val="2"/>
          </rPr>
          <t xml:space="preserve">
Cost of infrastructure already constructed in the City - reserves
='Inventory of Current System'!E515</t>
        </r>
      </text>
    </comment>
    <comment ref="C4" authorId="0" shapeId="0" xr:uid="{1ECA056B-7D9D-4220-BF9A-57D75577380B}">
      <text>
        <r>
          <rPr>
            <b/>
            <sz val="9"/>
            <color indexed="81"/>
            <rFont val="Tahoma"/>
            <family val="2"/>
          </rPr>
          <t>Kaaren Hofmann:</t>
        </r>
        <r>
          <rPr>
            <sz val="9"/>
            <color indexed="81"/>
            <rFont val="Tahoma"/>
            <family val="2"/>
          </rPr>
          <t xml:space="preserve">
Additional amount of impervious surface projected at full buildout of the City
='Planning Data'!B10</t>
        </r>
      </text>
    </comment>
    <comment ref="C5" authorId="0" shapeId="0" xr:uid="{262451F5-34FA-456E-B155-F594A8EE529C}">
      <text>
        <r>
          <rPr>
            <b/>
            <sz val="9"/>
            <color indexed="81"/>
            <rFont val="Tahoma"/>
            <family val="2"/>
          </rPr>
          <t>Kaaren Hofmann:</t>
        </r>
        <r>
          <rPr>
            <sz val="9"/>
            <color indexed="81"/>
            <rFont val="Tahoma"/>
            <family val="2"/>
          </rPr>
          <t xml:space="preserve">
Unit cost per additional impervious surface
=C3/C4</t>
        </r>
      </text>
    </comment>
    <comment ref="C10" authorId="0" shapeId="0" xr:uid="{DD74B4E2-5027-44BC-AE74-47E00BCF08DB}">
      <text>
        <r>
          <rPr>
            <b/>
            <sz val="9"/>
            <color indexed="81"/>
            <rFont val="Tahoma"/>
            <family val="2"/>
          </rPr>
          <t>Kaaren Hofmann:</t>
        </r>
        <r>
          <rPr>
            <sz val="9"/>
            <color indexed="81"/>
            <rFont val="Tahoma"/>
            <family val="2"/>
          </rPr>
          <t xml:space="preserve">
Unit cost/EDU
=C8*C5</t>
        </r>
      </text>
    </comment>
    <comment ref="C15" authorId="0" shapeId="0" xr:uid="{47355A55-249D-45F1-B0BB-60094FA46F9D}">
      <text>
        <r>
          <rPr>
            <b/>
            <sz val="9"/>
            <color indexed="81"/>
            <rFont val="Tahoma"/>
            <family val="2"/>
          </rPr>
          <t>Kaaren Hofmann:</t>
        </r>
        <r>
          <rPr>
            <sz val="9"/>
            <color indexed="81"/>
            <rFont val="Tahoma"/>
            <family val="2"/>
          </rPr>
          <t xml:space="preserve">
Cost of CIP to serve full buildout of the City</t>
        </r>
      </text>
    </comment>
    <comment ref="C16" authorId="0" shapeId="0" xr:uid="{63A9FCA7-1676-4D17-892D-D4257F53E8E4}">
      <text>
        <r>
          <rPr>
            <b/>
            <sz val="9"/>
            <color indexed="81"/>
            <rFont val="Tahoma"/>
            <family val="2"/>
          </rPr>
          <t>Kaaren Hofmann:</t>
        </r>
        <r>
          <rPr>
            <sz val="9"/>
            <color indexed="81"/>
            <rFont val="Tahoma"/>
            <family val="2"/>
          </rPr>
          <t xml:space="preserve">
Additional amount of impervious surface projected at full buildoutof the City</t>
        </r>
      </text>
    </comment>
    <comment ref="C17" authorId="0" shapeId="0" xr:uid="{5B6B8CCF-5788-48E2-BF78-96D00FCFD4C2}">
      <text>
        <r>
          <rPr>
            <b/>
            <sz val="9"/>
            <color indexed="81"/>
            <rFont val="Tahoma"/>
            <family val="2"/>
          </rPr>
          <t>Kaaren Hofmann:</t>
        </r>
        <r>
          <rPr>
            <sz val="9"/>
            <color indexed="81"/>
            <rFont val="Tahoma"/>
            <family val="2"/>
          </rPr>
          <t xml:space="preserve">
Unit cost per additional impervious surface</t>
        </r>
      </text>
    </comment>
    <comment ref="C18" authorId="0" shapeId="0" xr:uid="{62956031-0ED1-4669-A578-187BAA0EE94F}">
      <text>
        <r>
          <rPr>
            <b/>
            <sz val="9"/>
            <color indexed="81"/>
            <rFont val="Tahoma"/>
            <family val="2"/>
          </rPr>
          <t>Kaaren Hofmann:</t>
        </r>
        <r>
          <rPr>
            <sz val="9"/>
            <color indexed="81"/>
            <rFont val="Tahoma"/>
            <family val="2"/>
          </rPr>
          <t xml:space="preserve">
Unit Cost/EDU</t>
        </r>
      </text>
    </comment>
    <comment ref="C21" authorId="0" shapeId="0" xr:uid="{01C38E57-0E23-4F76-9A20-C58003157123}">
      <text>
        <r>
          <rPr>
            <b/>
            <sz val="9"/>
            <color indexed="81"/>
            <rFont val="Tahoma"/>
            <family val="2"/>
          </rPr>
          <t>Kaaren Hofmann:</t>
        </r>
        <r>
          <rPr>
            <sz val="9"/>
            <color indexed="81"/>
            <rFont val="Tahoma"/>
            <family val="2"/>
          </rPr>
          <t xml:space="preserve">
Reimbursement cost + improvement cost</t>
        </r>
      </text>
    </comment>
  </commentList>
</comments>
</file>

<file path=xl/sharedStrings.xml><?xml version="1.0" encoding="utf-8"?>
<sst xmlns="http://schemas.openxmlformats.org/spreadsheetml/2006/main" count="1458" uniqueCount="465">
  <si>
    <t>Project</t>
  </si>
  <si>
    <t xml:space="preserve">Close of 2025 Status: </t>
  </si>
  <si>
    <t>0-5 Years</t>
  </si>
  <si>
    <t>5-10 Years</t>
  </si>
  <si>
    <t>10-20 Years</t>
  </si>
  <si>
    <t>Cost Estimate</t>
  </si>
  <si>
    <t>Cost w/ inflation (6.21%)</t>
  </si>
  <si>
    <t>% SDC Eligible</t>
  </si>
  <si>
    <t>$ Eligible</t>
  </si>
  <si>
    <t>S Center St. Improvements</t>
  </si>
  <si>
    <t>nd</t>
  </si>
  <si>
    <t>Oxford St. Improvements - Section 1</t>
  </si>
  <si>
    <t>Oxford St. Improvements - Section 2</t>
  </si>
  <si>
    <t>Oxford St. Improvements - Section 3</t>
  </si>
  <si>
    <t>N Edwards St. Improvements</t>
  </si>
  <si>
    <t>E Third St. Improvements</t>
  </si>
  <si>
    <t>E North St. Improvements</t>
  </si>
  <si>
    <t>Wynooski St. Improvements</t>
  </si>
  <si>
    <t>complete *Need to validate the cost</t>
  </si>
  <si>
    <t>N Springbrook Rd. Improvements - Section 1</t>
  </si>
  <si>
    <t>N Springbrook Rd. Improvements - Section 2</t>
  </si>
  <si>
    <t>S Blaine St. Improvements</t>
  </si>
  <si>
    <t>6th &amp; Blaine St. Improvements</t>
  </si>
  <si>
    <t>Pinehurst Dr. Improvements</t>
  </si>
  <si>
    <t>Illinois St. Improvements</t>
  </si>
  <si>
    <t>Ditch &amp; Pinehurst Dr. Improvements</t>
  </si>
  <si>
    <t>Crestview Dr. Improvements</t>
  </si>
  <si>
    <t>2nd St. Crossing</t>
  </si>
  <si>
    <t>Libra St. Improvements</t>
  </si>
  <si>
    <t>Crater Ln. Improvements</t>
  </si>
  <si>
    <t>Partridge Ln. Improvements</t>
  </si>
  <si>
    <t>Charles St. Improvements</t>
  </si>
  <si>
    <t>Center St. Improvements</t>
  </si>
  <si>
    <t>Mountainview Dr. Improvements</t>
  </si>
  <si>
    <t>E 2nd St. @ River St. Improvements</t>
  </si>
  <si>
    <t>E 2nd St. @ Ardus St. Improvements</t>
  </si>
  <si>
    <t>Brutscher St. Improvements</t>
  </si>
  <si>
    <r>
      <rPr>
        <sz val="11"/>
        <color rgb="FF252525"/>
        <rFont val="Calibri"/>
        <family val="2"/>
      </rPr>
      <t>Stream Bank Protection Projects</t>
    </r>
  </si>
  <si>
    <r>
      <rPr>
        <sz val="11"/>
        <color rgb="FF252525"/>
        <rFont val="Calibri"/>
        <family val="2"/>
      </rPr>
      <t>2013 SWMP</t>
    </r>
  </si>
  <si>
    <r>
      <rPr>
        <sz val="11"/>
        <color rgb="FF252525"/>
        <rFont val="Calibri"/>
        <family val="2"/>
      </rPr>
      <t>800 Block of NE Wynooski St.</t>
    </r>
  </si>
  <si>
    <r>
      <rPr>
        <sz val="11"/>
        <color rgb="FF252525"/>
        <rFont val="Calibri"/>
        <family val="2"/>
      </rPr>
      <t>Existing CIP</t>
    </r>
  </si>
  <si>
    <r>
      <rPr>
        <sz val="11"/>
        <color rgb="FF252525"/>
        <rFont val="Calibri"/>
        <family val="2"/>
      </rPr>
      <t>RR Ditch; N College – N Meridian</t>
    </r>
  </si>
  <si>
    <r>
      <rPr>
        <sz val="11"/>
        <color rgb="FF252525"/>
        <rFont val="Calibri"/>
        <family val="2"/>
      </rPr>
      <t>OR240/RR Tracks/Franklin Street</t>
    </r>
  </si>
  <si>
    <r>
      <rPr>
        <sz val="11"/>
        <color rgb="FF252525"/>
        <rFont val="Calibri"/>
        <family val="2"/>
      </rPr>
      <t>Stormwater Master Plan Update</t>
    </r>
  </si>
  <si>
    <t>WiP 2026 trend</t>
  </si>
  <si>
    <r>
      <rPr>
        <sz val="11"/>
        <color rgb="FF252525"/>
        <rFont val="Calibri"/>
        <family val="2"/>
      </rPr>
      <t>City Code</t>
    </r>
  </si>
  <si>
    <r>
      <rPr>
        <sz val="11"/>
        <color rgb="FF252525"/>
        <rFont val="Calibri"/>
        <family val="2"/>
      </rPr>
      <t>Riverfront Additional piping</t>
    </r>
  </si>
  <si>
    <t>Will expand in next cycle</t>
  </si>
  <si>
    <r>
      <rPr>
        <sz val="11"/>
        <color rgb="FF252525"/>
        <rFont val="Calibri"/>
        <family val="2"/>
      </rPr>
      <t>Riverfront Master Plan</t>
    </r>
  </si>
  <si>
    <r>
      <rPr>
        <sz val="11"/>
        <color rgb="FF252525"/>
        <rFont val="Calibri"/>
        <family val="2"/>
      </rPr>
      <t>TBD depending on layout</t>
    </r>
  </si>
  <si>
    <t>Fleet Mechanic Building (est completion '27-'28)</t>
  </si>
  <si>
    <t xml:space="preserve"> PW Fleet Mech Building update</t>
  </si>
  <si>
    <t>TOTAL CIP SDC COSTS</t>
  </si>
  <si>
    <t>Reserves</t>
  </si>
  <si>
    <t>Category</t>
  </si>
  <si>
    <t>Description of Asset</t>
  </si>
  <si>
    <t>Unique Project Number/SN/VIN/etc</t>
  </si>
  <si>
    <t>Installed</t>
  </si>
  <si>
    <t>Costs</t>
  </si>
  <si>
    <t>Not in use</t>
  </si>
  <si>
    <t>NIU2</t>
  </si>
  <si>
    <t>NIU3</t>
  </si>
  <si>
    <t>2024/2025 Costs
(Historical Data)</t>
  </si>
  <si>
    <t>Infrastructure</t>
  </si>
  <si>
    <t>Edgewood Drive 226 LF 30", 65 lF 21", 15 LF 12" storm</t>
  </si>
  <si>
    <t>N/A</t>
  </si>
  <si>
    <t>Heritage Rain Garden 6</t>
  </si>
  <si>
    <t>Hess Creek 97 LF 15", 58 LF 10",101 LF 12", 162 LF 8" storm</t>
  </si>
  <si>
    <t>Land</t>
  </si>
  <si>
    <t>520 W 3rd St - Land</t>
  </si>
  <si>
    <t>Buildings &amp; Improvements</t>
  </si>
  <si>
    <t>PWM Storage Building #3 Roof/Siding Replace</t>
  </si>
  <si>
    <t>8th Street Utility Replacement (Storm Pipe)</t>
  </si>
  <si>
    <t>CIP</t>
  </si>
  <si>
    <t>800 Block Wynooski extension</t>
  </si>
  <si>
    <t>Page Landing Developer Contributed</t>
  </si>
  <si>
    <t>Villa rd-Haworth to Crestview Culvert Imps.</t>
  </si>
  <si>
    <t>Equipment</t>
  </si>
  <si>
    <t>Install Light Pole and West End Gate Opener @ PWM Yard</t>
  </si>
  <si>
    <t>PWM Building C - Office Space Addition</t>
  </si>
  <si>
    <t>Blaine St (2nd -9th)</t>
  </si>
  <si>
    <t>3rd St.  Howard-River 2 R</t>
  </si>
  <si>
    <t>6/30/1955</t>
  </si>
  <si>
    <t>3rd St.  River-E of Chehalem 2 R</t>
  </si>
  <si>
    <t>4th St.  Main-Dayton 2 R</t>
  </si>
  <si>
    <t>4th St.  Howard-W of College 2 R</t>
  </si>
  <si>
    <t>5th St.  Blaine-Wynooski 2 R</t>
  </si>
  <si>
    <t>Center St.  S of Sheridan-3rd 2 R</t>
  </si>
  <si>
    <t>Center St.  3rd-6th 2 R</t>
  </si>
  <si>
    <t>Center St.  N of North-Fulton 2 R</t>
  </si>
  <si>
    <t>Chehalem St.  3rd-4th 2 R</t>
  </si>
  <si>
    <t>Chehalem St.  4th-5th 2 R</t>
  </si>
  <si>
    <t>College St.  S of 4th-6th 2 R</t>
  </si>
  <si>
    <t>Dayton Ave.  3rd-5th 2 R</t>
  </si>
  <si>
    <t>Edwards St.  3rd-6th 2 R</t>
  </si>
  <si>
    <t>Edwards St.  Hancock-Sheridan 2 R</t>
  </si>
  <si>
    <t>Edwards St.  N of Sherman-S of North 2 R</t>
  </si>
  <si>
    <t>Franklin St.  Washington-E of Blaine 2 R</t>
  </si>
  <si>
    <t>Franklin St.  E of Blaine-Meridian 2 R</t>
  </si>
  <si>
    <t>Hancock St.  River-E of Carlton 2 R</t>
  </si>
  <si>
    <t>Howard St.  Hancock-2nd 2 R</t>
  </si>
  <si>
    <t>Howard St.  2nd-6th 2 R</t>
  </si>
  <si>
    <t>Howard St.  Sherman-S of North 2 R</t>
  </si>
  <si>
    <t>Meridian St.  2nd-3rd 2 R</t>
  </si>
  <si>
    <t>Meridian St.  3rd-6th 2 R</t>
  </si>
  <si>
    <t>Meridian St.  Hancock-N of Sherman 2 C</t>
  </si>
  <si>
    <t>North St.  W of Howard-Meridian 2 R</t>
  </si>
  <si>
    <t>North St.  Meridian-E of Center 2 R</t>
  </si>
  <si>
    <t>River St.  Hancock-N of Sheridan 2 R</t>
  </si>
  <si>
    <t>School St.  Hancock-1st 2 R</t>
  </si>
  <si>
    <t>School St.  N of Sheridan-North 2 R</t>
  </si>
  <si>
    <t>School St.  4th-6th 2 R</t>
  </si>
  <si>
    <t>Sheridan St.  E of Garfield-Blaine 2 R</t>
  </si>
  <si>
    <t>Sheridan St.  College-River 2 R</t>
  </si>
  <si>
    <t>Sheridan St.  River-E of Carlton 2 R</t>
  </si>
  <si>
    <t>Sherman St.  Washington-College 2 R</t>
  </si>
  <si>
    <t>Sherman St.  College-E of River 2 R</t>
  </si>
  <si>
    <t>Vermillion St.  College-Dead End 2 R</t>
  </si>
  <si>
    <t>Vermillion St.  Meridian-Center 2 R</t>
  </si>
  <si>
    <t>Washington St.  3rd-Dayton 2 R</t>
  </si>
  <si>
    <t>Willamette St.  4th-5th 2 R</t>
  </si>
  <si>
    <t>4th St.  W of College-E of Willamette 2 C</t>
  </si>
  <si>
    <t>6/30/1960</t>
  </si>
  <si>
    <t>Blaine St.  Hancock-S of 9th 2 R</t>
  </si>
  <si>
    <t>Blaine St.  Hancock-S of Franklin 2 R</t>
  </si>
  <si>
    <t>College St.  1st-S of 2nd 2 C</t>
  </si>
  <si>
    <t>College St.  S of 2nd-N of 4th 2 C</t>
  </si>
  <si>
    <t>Crestview Dr.  E of Aldersgate-Villa 2 C</t>
  </si>
  <si>
    <t>Edwards St.  Hancock-1st 2 R</t>
  </si>
  <si>
    <t>Edwards St.  2nd-3rd 2 R</t>
  </si>
  <si>
    <t>Edwards St.  N of North-Vermillion 2 R</t>
  </si>
  <si>
    <t>Garfield St.  Sheridan-Sherman 2 R</t>
  </si>
  <si>
    <t>Grant St.  1st-S of Sheridan 2 R</t>
  </si>
  <si>
    <t>Meridian St.  1st-2nd 2 R</t>
  </si>
  <si>
    <t>Sheridan St.  W of Grant-Main 2 R</t>
  </si>
  <si>
    <t>Sheridan St.  Main-E of Garfield 2 R</t>
  </si>
  <si>
    <t>Sheridan St.  Blaine-E of School 2 R</t>
  </si>
  <si>
    <t>Sheridan St.  E of School-College 2 R</t>
  </si>
  <si>
    <t>Sherman St.  Main-Washington 2 R</t>
  </si>
  <si>
    <t>Vermillion St.  College-Meridian 2 C</t>
  </si>
  <si>
    <t>8th St.  Blaine-Dead End 2 R</t>
  </si>
  <si>
    <t>6/30/1965</t>
  </si>
  <si>
    <t>Aldercrest Dr.  College-Meridian 2 R</t>
  </si>
  <si>
    <t>Center St.  Fulton-S of Cherry 2 R</t>
  </si>
  <si>
    <t>Cherry St.  W of Center-Dead End 2 R</t>
  </si>
  <si>
    <t>Fulton St.  Villa-Dead End 2 R</t>
  </si>
  <si>
    <t>Meridian St.  N of Pinehurst-Crestview 2 C</t>
  </si>
  <si>
    <t>Sunset Ct.  College-Cul-de-sac 2 R</t>
  </si>
  <si>
    <t>4th St.  Harrison-Main 2 R</t>
  </si>
  <si>
    <t>6/30/1966</t>
  </si>
  <si>
    <t>6th St.  River-E of Chehalem 2 R</t>
  </si>
  <si>
    <t>6th St.  W of Willamette-Columbia 2 R</t>
  </si>
  <si>
    <t>7th St.  Dead End-Wynooski 2 R</t>
  </si>
  <si>
    <t>8th St.  W of College-River 2 R</t>
  </si>
  <si>
    <t>8th St.  River-Pacific 2 R</t>
  </si>
  <si>
    <t>9th St.  Blaine-River 2 C</t>
  </si>
  <si>
    <t>9th St.  River-E of Willamette 2 R</t>
  </si>
  <si>
    <t>9th St.  E of Willamette-Pacific 2 R</t>
  </si>
  <si>
    <t>Center St.  6th-9th 2 R</t>
  </si>
  <si>
    <t>Chehalem St.  5th-11th 2 R</t>
  </si>
  <si>
    <t>College St.  S of 8th-9th 2 R</t>
  </si>
  <si>
    <t>Columbia St.  5th-11th 2 R</t>
  </si>
  <si>
    <t>Grant St.  1st-4th 2 R</t>
  </si>
  <si>
    <t>Meridian St.  6th-7th 2 R</t>
  </si>
  <si>
    <t>Meridian St.  7th-9th 2 R</t>
  </si>
  <si>
    <t>Pacific St.  7th-11th 2 R</t>
  </si>
  <si>
    <t>Willamette St.  5th-11th 2 R</t>
  </si>
  <si>
    <t>10th St.  River-Pacific 2 R</t>
  </si>
  <si>
    <t>6/30/1967</t>
  </si>
  <si>
    <t>3rd St.  W of Church-Everest 2 R</t>
  </si>
  <si>
    <t>Church St.  S of 2nd-3rd 2 R</t>
  </si>
  <si>
    <t>Franklin St.  Main-E of Garfield 2 R</t>
  </si>
  <si>
    <t>Garfield St.  N of Franklin-North 2 R</t>
  </si>
  <si>
    <t>Mission Dr.  College-W of Rentfro 2 R</t>
  </si>
  <si>
    <t>North St.  Main-Washington 2 R</t>
  </si>
  <si>
    <t>Elm Ln.  Willow-Cul-de-sac 2 R</t>
  </si>
  <si>
    <t>6/30/1968</t>
  </si>
  <si>
    <t>Willow Dr.  Sitka-Elliott 2 R</t>
  </si>
  <si>
    <t>2nd St.  E of Blaine-W of Howard 2 C</t>
  </si>
  <si>
    <t>6/30/1969</t>
  </si>
  <si>
    <t>2nd St.  W of Howard-College 2 C</t>
  </si>
  <si>
    <t>2nd St.  College-River 2 C</t>
  </si>
  <si>
    <t>River St.  1st-4th 2 C</t>
  </si>
  <si>
    <t>Alder Ln.  Sitka-Cul-de-sac 2 R</t>
  </si>
  <si>
    <t>6/30/1970</t>
  </si>
  <si>
    <t>Cherry St.  Sitka-Dead End 2 R</t>
  </si>
  <si>
    <t>Edwards St.  Sheridan-Sherman 2 R</t>
  </si>
  <si>
    <t>Hawthorne Dr.  Sitka (S)-Elliott 2 R</t>
  </si>
  <si>
    <t>Hulet Ave.  Oak-Haworth 2 R</t>
  </si>
  <si>
    <t>Oak Dr.  Dead End-E of Hulet 2 R</t>
  </si>
  <si>
    <t>Sierra Vista St.  College-Meridian 2 R</t>
  </si>
  <si>
    <t>Washington St.  2nd-3rd 2 R</t>
  </si>
  <si>
    <t>2nd St.  Main-W of Blaine 2 C</t>
  </si>
  <si>
    <t>6/30/1971</t>
  </si>
  <si>
    <t>Fircrest Dr.  Cul-de-sac-Dead End 2 R</t>
  </si>
  <si>
    <t>9th St.  W of Charles (W)-Blaine 2 R</t>
  </si>
  <si>
    <t>6/30/1972</t>
  </si>
  <si>
    <t>Birch Ln.  Hawthorne-Cul-de-sac 2 R</t>
  </si>
  <si>
    <t>Center St.  Crestview-Dead End 2 R</t>
  </si>
  <si>
    <t>6/30/1976</t>
  </si>
  <si>
    <t>Dogwood St.  W of Cedar-E of Springbrook Wa 2 R</t>
  </si>
  <si>
    <t>Main St.  1st-N of 5th 2 C</t>
  </si>
  <si>
    <t>Pioneer Ln.  Cul-de-sac (W)-Cul-de-sac (E) 2 R</t>
  </si>
  <si>
    <t>Springbrook Way  N of Middlebrook-S of Dogwood 2 R</t>
  </si>
  <si>
    <t>Vittoria Way  Springbrook-Portland Rd. 2 C</t>
  </si>
  <si>
    <t>Washington St.  Hancock-2nd 2 R</t>
  </si>
  <si>
    <t>Cedar St.  Springbrook-S of Dogwood 2 R</t>
  </si>
  <si>
    <t>6/30/1977</t>
  </si>
  <si>
    <t>Charles Ct.  Charles St-Cul-de-sac 2 R</t>
  </si>
  <si>
    <t>Charles St.  S of 9th (W)-9th (E) 2 R</t>
  </si>
  <si>
    <t>Pennington Dr.  Hoskins (N)-Hoskins (S) 2 R</t>
  </si>
  <si>
    <t>Redwood Ct.  Elliott-Cul-de-sac 2 R</t>
  </si>
  <si>
    <t>Sierra Vista St.  E of Hoskins-Pennington 2 R</t>
  </si>
  <si>
    <t>10th St.  W of James-College 2 R</t>
  </si>
  <si>
    <t>6/30/1978</t>
  </si>
  <si>
    <t>Andrew St.  W of James-College 2 R</t>
  </si>
  <si>
    <t>Buckley Ln.  Mountainview-Donald 2 R</t>
  </si>
  <si>
    <t>Crestview Dr.  Main-E of Valeri 2 R</t>
  </si>
  <si>
    <t>Donald Ln.  Mountainview-Cul-de-sac 2 R</t>
  </si>
  <si>
    <t>Hess Creek Ct.  Villa-Cul-de-sac 2 R</t>
  </si>
  <si>
    <t>James St.  S of 10th-N of Andrew 2 R</t>
  </si>
  <si>
    <t>Main St.  Lynn-S of Mountainview 2 C</t>
  </si>
  <si>
    <t>Michelle Ct.  James-Cul-de-sac 2 R</t>
  </si>
  <si>
    <t>Morton St.  N of Sheridan-Hwy 240 2 R</t>
  </si>
  <si>
    <t>Mountainview Ct.  Mountainview-Cul-de-sac 2 R</t>
  </si>
  <si>
    <t>Mountainview Dr.  W of Main-College 2 C</t>
  </si>
  <si>
    <t>Park Ct.  Donald-Cul-de-sac 2 R</t>
  </si>
  <si>
    <t>Peacock Ct.  Donald-Cul-de-sac 2 R</t>
  </si>
  <si>
    <t>Pecan Ct.  Haworth-Cul-de-sac 2 R</t>
  </si>
  <si>
    <t>Pinehurst Dr.  Main-College 2 R</t>
  </si>
  <si>
    <t>Walnut Ave.  Pecan-Deborah 2 R</t>
  </si>
  <si>
    <t>11th Ct.  River-Cul-de-sac 2 R</t>
  </si>
  <si>
    <t>6/30/1979</t>
  </si>
  <si>
    <t>12th St.  W of Meridian-River 2 R</t>
  </si>
  <si>
    <t>13th St.  W of Meridian-River 2 R</t>
  </si>
  <si>
    <t>Ann Ct.  Carol Ann-Cul-de-sac 2 R</t>
  </si>
  <si>
    <t>Arabian Ct.  Hoskins-Cul-de-sac 2 R</t>
  </si>
  <si>
    <t>Cambridge St.  Oxford (W)-Oxford (E) 2 R</t>
  </si>
  <si>
    <t>Dartmouth St.  Oxford-Dead End 2 R</t>
  </si>
  <si>
    <t>Harvard Ct.  Oxford-Cul-de-sac 2 R</t>
  </si>
  <si>
    <t>Hayes St.  Elliott-E of Deborah 2 R</t>
  </si>
  <si>
    <t>Heater St.  Libra-Dead End 2 R</t>
  </si>
  <si>
    <t>Hemlock Ln.  Meridian-Cul-de-sac 2 R</t>
  </si>
  <si>
    <t>Hoskins St.  Pennington-Crestview 2 R</t>
  </si>
  <si>
    <t>Hulet Ave.  Portland Rd-Oak 2 R</t>
  </si>
  <si>
    <t>Jeffery Ct.  Dartmouth-Cul-de-sac 2 R</t>
  </si>
  <si>
    <t>Meridian St.  S of 12th-N of 13th 2 R</t>
  </si>
  <si>
    <t>Meridian St.  N of Sierra Vista-N of Pinehurst 2 C</t>
  </si>
  <si>
    <t>Meridian St.  Dartmouth-Cul-de-sac 2 R</t>
  </si>
  <si>
    <t>Oxford St.  College-Main 2 R</t>
  </si>
  <si>
    <t>Palomino Ct.  Hoskins-Cul-de-sac 2 R</t>
  </si>
  <si>
    <t>Partridge Ln.  Quail-Sunset 2 R</t>
  </si>
  <si>
    <t>Quail Dr.  College-W of Partridge 2 R</t>
  </si>
  <si>
    <t>Rinkes Ct.  Heater-Cul-de-sac 2 R</t>
  </si>
  <si>
    <t>School St.  9th-10th 2 R</t>
  </si>
  <si>
    <t>Sierra Vista St.  Meridian-W of Hoskins 2 R</t>
  </si>
  <si>
    <t>Sitka Ave.  St. Paul Hwy-S of Hancock 2 R</t>
  </si>
  <si>
    <t>Springbrook Way  Cedar-N of Middlebrook 2 R</t>
  </si>
  <si>
    <t>Yale Ct.  Oxford-Cul-de-sac 2 R</t>
  </si>
  <si>
    <t>Zoe Ct.  Dartmouth-Cul-de-sac 2 R</t>
  </si>
  <si>
    <t>Holveck Ct.  Foothills-Cul-de-sac 2 R</t>
  </si>
  <si>
    <t>6/30/1980</t>
  </si>
  <si>
    <t>Jones St.  Foothills-N of Hilltop 2 R</t>
  </si>
  <si>
    <t>Marguerite Way  S of Markris-Cul-de-sac 2 R</t>
  </si>
  <si>
    <t>Markris Way  Main-E of Marguerite 2 R</t>
  </si>
  <si>
    <t>Morris St.  Foothills-N of Hilltop 2 R</t>
  </si>
  <si>
    <t>Morton St.  First-N of Sheridan 2 R</t>
  </si>
  <si>
    <t>Pinehurst Ct.  Main-Cul-de-sac 2 R</t>
  </si>
  <si>
    <t>Springbrook Rd.  Portland Rd.-N of Middlebrook 2 C</t>
  </si>
  <si>
    <t>Villa Rd.  Portland Rd.-N of Haworth 2 C</t>
  </si>
  <si>
    <t>Villa Rd.  N of Haworth-S of Park Ln. 2 C</t>
  </si>
  <si>
    <t>Villa Rd.  S of Park Ln.-S of Crestview 2 C</t>
  </si>
  <si>
    <t>Villa Rd.  S of Crestview-Mountainview 2 C</t>
  </si>
  <si>
    <t>Sitka Ave.  Portland Rd-Oak 2 R</t>
  </si>
  <si>
    <t>6/30/1981</t>
  </si>
  <si>
    <t>Hillsdale Dr.  Jones-Morris 2 R</t>
  </si>
  <si>
    <t>6/30/1982</t>
  </si>
  <si>
    <t>Hilltop Dr.  Jones-Morris 2 R</t>
  </si>
  <si>
    <t>Crestview Dr.  E of Hoskins-E of Aldersgate 2 C</t>
  </si>
  <si>
    <t>6/30/1983</t>
  </si>
  <si>
    <t>Dolash Ct.  Oak-Cul-de-sac 2 R</t>
  </si>
  <si>
    <t>Elderberry Ct.  Carol Ann-Cul-de-sac 2 R</t>
  </si>
  <si>
    <t>Marie Ave.  S of Jodi-Cul-de-sac 2 R</t>
  </si>
  <si>
    <t>Oak Dr.  E of Hulet-Cul-de-sac 2 R</t>
  </si>
  <si>
    <t>11th St.  River-City Limits 2 C</t>
  </si>
  <si>
    <t>6/30/1987</t>
  </si>
  <si>
    <t>6th St.  E of Chehalem-W of Willamette 2 R</t>
  </si>
  <si>
    <t>Dayton Ave.  N of 5th-City Limits 2 C</t>
  </si>
  <si>
    <t>Edwards St.  1st-2nd 2 R</t>
  </si>
  <si>
    <t>Fulton St.  Meridian-Villa 2 C</t>
  </si>
  <si>
    <t>Garfield St.  1st-S of Sheridan 2 R</t>
  </si>
  <si>
    <t>Meridian St.  Hancock-1st 2 C</t>
  </si>
  <si>
    <t>Meridian St.  N of Sherman-N of Railroad 2 C</t>
  </si>
  <si>
    <t>School St.  Hancock-S of Sheridan 2 R</t>
  </si>
  <si>
    <t>Sherman St.  Villa-Cul-de-sac 2 R</t>
  </si>
  <si>
    <t>Washington St.  Hancock-S of Sheridan 2 R</t>
  </si>
  <si>
    <t>Washington St.  N of Sheridan-Illinois 2 R</t>
  </si>
  <si>
    <t>Deborah Rd.  Portland Rd-N of Hayes 2 R</t>
  </si>
  <si>
    <t>6/30/1988</t>
  </si>
  <si>
    <t>Morris St.  N of Sunset-Foothills 2 R</t>
  </si>
  <si>
    <t>6/30/1989</t>
  </si>
  <si>
    <t>Park Ln.  Aldersgate-Villa 2 R</t>
  </si>
  <si>
    <t>Sunset Dr.  W of Partridge-E of Morris 2 R</t>
  </si>
  <si>
    <t>5th St.  Main-Blaine 2 R</t>
  </si>
  <si>
    <t>6/30/1990</t>
  </si>
  <si>
    <t>9th St.  St. Paul Hwy-Dead End 2 R</t>
  </si>
  <si>
    <t>6/30/1991</t>
  </si>
  <si>
    <t>Haworth Ave.  Villa-Elliott 2 C</t>
  </si>
  <si>
    <t>Industrial Parkw  9th-Dead End 2 R</t>
  </si>
  <si>
    <t>Melody Ln.  W of Prospect-Main 2 R</t>
  </si>
  <si>
    <t>Sitka Ave.  Oak-Haworth 2 R</t>
  </si>
  <si>
    <t>Sitka Ave.  Haworth-High School 2 R</t>
  </si>
  <si>
    <t>6th St.  Blaine-W of Edwards 2 R</t>
  </si>
  <si>
    <t>6/30/1992</t>
  </si>
  <si>
    <t>6th St.  W of Edwards-River 2 R</t>
  </si>
  <si>
    <t>Arthur Ln.  Henry-Cul-de-sac 2 R</t>
  </si>
  <si>
    <t>Bramble Ct.  Thorne-Cul-de-sac 2 R</t>
  </si>
  <si>
    <t>Briar Ct.  Thorne-Cul-de-sac 2 R</t>
  </si>
  <si>
    <t>Crestview Dr.  College-E of Hoskins 2 C</t>
  </si>
  <si>
    <t>Holly Dr.  Laurel-Oak 2 R</t>
  </si>
  <si>
    <t>Laurel Dr.  Villa-E of Linda 2 R</t>
  </si>
  <si>
    <t>Linda Way  N of Laurel-S of Maple 2 R</t>
  </si>
  <si>
    <t>Maple Dr.  Holly-E of Linda 2 R</t>
  </si>
  <si>
    <t>Meridian St.  N of Railroad-N of Sierra Vista 2 C</t>
  </si>
  <si>
    <t>Pinehurst Dr.  College-Meridian 2 R</t>
  </si>
  <si>
    <t>Rentfro Way  S of Mission-Dead End 2 R</t>
  </si>
  <si>
    <t>Thorne St.  Villa-Mountainview 2 R</t>
  </si>
  <si>
    <t>Valeri Dr.  N of Crestview-S of Prospect 2 R</t>
  </si>
  <si>
    <t>Ardus Dr.  2nd-3rd 2 R</t>
  </si>
  <si>
    <t>6/30/1993</t>
  </si>
  <si>
    <t>Clearbrook Ct.  Edgewood-Cul-de-sac 2 R</t>
  </si>
  <si>
    <t>Doris Dr.  2nd-3rd 2 R</t>
  </si>
  <si>
    <t>Edgewood Dr.  Main-College 2 R</t>
  </si>
  <si>
    <t>Elva Dr.  2nd-3rd 2 R</t>
  </si>
  <si>
    <t>Grant St.  Franklin-Illinois 2 R</t>
  </si>
  <si>
    <t>Homewood Ct.  Edgewood-Cul-de-sac 2 R</t>
  </si>
  <si>
    <t>Melody Ct.  Main-Cul-de-sac 2 R</t>
  </si>
  <si>
    <t>Meredith Dr.  2nd-3rd 2 R</t>
  </si>
  <si>
    <t>Ashley Ct.  Main-Cul-de-sac 2 R</t>
  </si>
  <si>
    <t>6/30/1994</t>
  </si>
  <si>
    <t>Mill Ct.  Mill Pl.-Cul-de-sac 2 R</t>
  </si>
  <si>
    <t>Mill Pl.  11th-Dead End 2 R</t>
  </si>
  <si>
    <t>Nugget Ln.  Lynn-Main 2 R</t>
  </si>
  <si>
    <t>Bina Dr.  2nd-3rd 2 R</t>
  </si>
  <si>
    <t>6/30/1995</t>
  </si>
  <si>
    <t>Corinne Dr.  2nd-3rd 2 R</t>
  </si>
  <si>
    <t>Edgewood Ct.  Edgewood-Cul-de-sac 2 R</t>
  </si>
  <si>
    <t>Foothills Dr.  Chehalem-W of Jones 2 C</t>
  </si>
  <si>
    <t>Foothills Dr.  W of Jones-College 2 C</t>
  </si>
  <si>
    <t>Hillsdale Dr.  Center-Aldersgate 2 R</t>
  </si>
  <si>
    <t>Myrtlewood Ct.  Princeton-Cul-de-sac 2 R</t>
  </si>
  <si>
    <t>Oak Knoll Ct.  Knoll-Cul-de-sac 2 R</t>
  </si>
  <si>
    <t>Princeton Ct.  Princeton-Cul-de-sac 2 R</t>
  </si>
  <si>
    <t>Princeton St.  Cambridge-Quail 2 R</t>
  </si>
  <si>
    <t>River St.  4th-S of 13th 2 C</t>
  </si>
  <si>
    <t>Shelly Ct.  Natalie-Cul-de-sac 2 R</t>
  </si>
  <si>
    <t>Westlake Loop  Westlake St.-Westlake St. 2 R</t>
  </si>
  <si>
    <t>Westlake St.  Crestview-Westlake Loop 2 R</t>
  </si>
  <si>
    <t>Burlington Dr.  S of Edgewood-Foothills 2 R</t>
  </si>
  <si>
    <t>6/30/1996</t>
  </si>
  <si>
    <t>Edgewood Dr.  College-Center 2 R</t>
  </si>
  <si>
    <t>Jones St.  N of Hilltop-Dead End 2 R</t>
  </si>
  <si>
    <t>Meridian St.  Edgewood-Foothills 2 R</t>
  </si>
  <si>
    <t>Morris St.  N of Hilltop-Dead End 2 R</t>
  </si>
  <si>
    <t>Natalie Dr.  Jones-Dead End 2 R</t>
  </si>
  <si>
    <t>Pennington Ct.  Hoskins-Cul-de-sac 2 R</t>
  </si>
  <si>
    <t>Winchester Dr.  Dead End (N)-Dead End (S) 2 R</t>
  </si>
  <si>
    <t>Wynooski St.  E of Willamette-S of 5th 2 C</t>
  </si>
  <si>
    <t>Wynooski St.  S of 5th-N of 11th 2 C</t>
  </si>
  <si>
    <t>2nd St.  Everest-3rd 2 R</t>
  </si>
  <si>
    <t>6/30/1997</t>
  </si>
  <si>
    <t>3rd St.  Everest-E of Meredith 2 R</t>
  </si>
  <si>
    <t>3rd St.  E of Meredith-W of 2nd 2 R</t>
  </si>
  <si>
    <t>3rd St.  W of 2nd-St. Paul Hwy 2 R</t>
  </si>
  <si>
    <t>Creekside Ln.  Main-Dead End 2 R</t>
  </si>
  <si>
    <t>Edgewood Dr.  Main-Crater 2 R</t>
  </si>
  <si>
    <t>Main St.  N of Mountainview-Dead End 2 R</t>
  </si>
  <si>
    <t>Myrtlewood Dr.  Main-Dead End 2 R</t>
  </si>
  <si>
    <t>Oxford St.  Main-Dead End 2 R</t>
  </si>
  <si>
    <t>Parkside Ln.  Creekside-S of Levi 2 R</t>
  </si>
  <si>
    <t>Quail Dr.  College-Center 2 R</t>
  </si>
  <si>
    <t>3rd St.  E of Railroad-Main 2 C</t>
  </si>
  <si>
    <t>6/30/1998</t>
  </si>
  <si>
    <t>Arlington Dr.  College-Cul-de-sac 2 R</t>
  </si>
  <si>
    <t>Center St.  Quail-Hilltop 2 R</t>
  </si>
  <si>
    <t>Elliott Rd.  2nd-Portland Rd. 2 C</t>
  </si>
  <si>
    <t>Hancock St.  W of Sitka-Elliott 2 R</t>
  </si>
  <si>
    <t>Hancock St.  Elliott-Dead End 2 R</t>
  </si>
  <si>
    <t>Ivy Dr.  Sunset-Dead End 2 R</t>
  </si>
  <si>
    <t>Levi Way  Creekside-W of Parkside 2 R</t>
  </si>
  <si>
    <t>Sherman St.  Morton-Cul-de-sac 2 R</t>
  </si>
  <si>
    <t>Sunset Dr.  Center-Aldersgate 2 R</t>
  </si>
  <si>
    <t>Burlington Dr.  Foothills-Dead End N 2 R</t>
  </si>
  <si>
    <t>6/30/1999</t>
  </si>
  <si>
    <t>Hilltop Dr.  Ivy-Dead End W 2 R</t>
  </si>
  <si>
    <t>Ivy Dr.  Hillsdale-Dead End 2 R</t>
  </si>
  <si>
    <t>Lauren Ct.  Main-Cul-de-sac 2 R</t>
  </si>
  <si>
    <t>Meridian St.  Foothills-Dead End 2 R</t>
  </si>
  <si>
    <t>Stephanie Ct.  Burlington-Cul-de-sac 2 R</t>
  </si>
  <si>
    <t>2nd St.  Harrison-W of Grant 2 R</t>
  </si>
  <si>
    <t>2nd St.  W of Grant-Main 2 R</t>
  </si>
  <si>
    <t>Illinois St.  Main-College 2 C</t>
  </si>
  <si>
    <t>2nd St.  Church-Everest 2 R</t>
  </si>
  <si>
    <t>Church St.  1st-S of 2nd 2 R</t>
  </si>
  <si>
    <t>Alexandra  Ivy-End to the West 2 R</t>
  </si>
  <si>
    <t>6/30/2000</t>
  </si>
  <si>
    <t>Alexandra  Ivy-Knoll 2 R</t>
  </si>
  <si>
    <t>Burlington Dr.  Foothills-Stephanie 2 R</t>
  </si>
  <si>
    <t>Burlington Dr.  Foothills-Hilltop 2 R</t>
  </si>
  <si>
    <t>Hazelnut  Main-Dead End W 2 R</t>
  </si>
  <si>
    <t>Hilltop Dr.  Burlington-Alexandra 2 R</t>
  </si>
  <si>
    <t>Hilltop Dr.  Center-Ivy 2 R</t>
  </si>
  <si>
    <t>Hilltop Dr.  Meridian-Center 2 R</t>
  </si>
  <si>
    <t>Ivy Dr.  Hilltop-Alexandra 2 R</t>
  </si>
  <si>
    <t>Lauren Ct.  Main-End (start of Aaron) 2 R</t>
  </si>
  <si>
    <t>Lewis Ct.  Arlington-Dead End 2 R</t>
  </si>
  <si>
    <t>Lilly Ct.  Wynooski-Dead End 2 R</t>
  </si>
  <si>
    <t>Main St.  Hazelnut-Tukwila 2 R</t>
  </si>
  <si>
    <t>Main St.  Tukwila-Foothills 2 R</t>
  </si>
  <si>
    <t>Meridian St.  Foothills-Dead End N 2 R</t>
  </si>
  <si>
    <t>Tukwila  Main-Dead End W 2 R</t>
  </si>
  <si>
    <t>Alexandra  Earl Ct.-Dead End 2 R</t>
  </si>
  <si>
    <t>6/30/2001</t>
  </si>
  <si>
    <t>Alexandra  Knoll-Dead End E 2 R</t>
  </si>
  <si>
    <t>Brutscher  Hayes-S to Fernwood 2 C</t>
  </si>
  <si>
    <t>Brutscher  Hayes-N 337' 2 C</t>
  </si>
  <si>
    <t>Earl Ct.  Alexandra-Dead End 2 R</t>
  </si>
  <si>
    <t>Holiday  Main-Oxford 2 R</t>
  </si>
  <si>
    <t>Knoll  Alexandra-Madison 2 R</t>
  </si>
  <si>
    <t>Mountainview**  College-Villa 2 C</t>
  </si>
  <si>
    <t>6/30/2002</t>
  </si>
  <si>
    <t xml:space="preserve">Hayes St Brutscher-Springbrook  -  </t>
  </si>
  <si>
    <t>6/30/2004</t>
  </si>
  <si>
    <t xml:space="preserve">Fernwood Rd   -  </t>
  </si>
  <si>
    <t xml:space="preserve">Columbia Drive LID  -  </t>
  </si>
  <si>
    <t>6/30/2010</t>
  </si>
  <si>
    <t xml:space="preserve">Crestview Dr (Oxberg Lake)  -  </t>
  </si>
  <si>
    <t>6/30/2012</t>
  </si>
  <si>
    <t>Capacity Requirements (Needs)</t>
  </si>
  <si>
    <t>Current Impervious Surface (SF)</t>
  </si>
  <si>
    <t>Future Impervious Surface (SF)</t>
  </si>
  <si>
    <t>Growth (SF)</t>
  </si>
  <si>
    <t>Total EDUs (1)</t>
  </si>
  <si>
    <t>2877 sf=1 EDU (2)</t>
  </si>
  <si>
    <t>1 - Per Billing System.  Not currently used in the calculation.</t>
  </si>
  <si>
    <t>2 - Set up in the original TMDL Plan - assumed average amount of impervious area per SFR</t>
  </si>
  <si>
    <t>Total</t>
  </si>
  <si>
    <t>Reimbursement Cost Basis (1)</t>
  </si>
  <si>
    <t>Growth Capacity Requirements (2)</t>
  </si>
  <si>
    <t>Unit Cost for Growth</t>
  </si>
  <si>
    <t>Capacity per EDU</t>
  </si>
  <si>
    <t>Reimbursement $/EDU</t>
  </si>
  <si>
    <t>Improvement Cost Basis (3)</t>
  </si>
  <si>
    <t>Improvement $/EDU</t>
  </si>
  <si>
    <t>TOTAL SDC/EDU</t>
  </si>
  <si>
    <t>1 - From the Inventory of Current System</t>
  </si>
  <si>
    <t>2 - From the Planning Data - square footage</t>
  </si>
  <si>
    <t>3 - From the CIP List</t>
  </si>
  <si>
    <t>Stormwater</t>
  </si>
  <si>
    <t>Amount of Existing Impervious Surface (SF)</t>
  </si>
  <si>
    <t>Amount of Proposed Impervious Surface (SF)</t>
  </si>
  <si>
    <t>Net New Impervious Surface</t>
  </si>
  <si>
    <t>New EDU</t>
  </si>
  <si>
    <t>SDC</t>
  </si>
  <si>
    <t>Multiplier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</si>
</sst>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252525"/>
      <name val="Calibri"/>
      <family val="2"/>
    </font>
    <font>
      <b/>
      <sz val="11"/>
      <color rgb="FF252525"/>
      <name val="Calibri"/>
      <family val="2"/>
    </font>
    <font>
      <i/>
      <sz val="11"/>
      <color rgb="FF7030A0"/>
      <name val="Aptos Narrow"/>
      <family val="2"/>
      <scheme val="minor"/>
    </font>
    <font>
      <b/>
      <i/>
      <sz val="11"/>
      <color rgb="FF7030A0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Arial"/>
      <family val="2"/>
    </font>
    <font>
      <i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43" fontId="1" fillId="0" borderId="0" applyFont="0" applyFill="0" applyBorder="0" applyAlignment="0" applyProtection="0"/>
    <xf numFmtId="0" fontId="13" fillId="0" borderId="6" applyNumberFormat="0" applyFill="0" applyAlignment="0" applyProtection="0"/>
  </cellStyleXfs>
  <cellXfs count="61">
    <xf numFmtId="0" fontId="0" fillId="0" borderId="0" xfId="0"/>
    <xf numFmtId="0" fontId="0" fillId="2" borderId="2" xfId="0" applyFill="1" applyBorder="1"/>
    <xf numFmtId="10" fontId="0" fillId="2" borderId="3" xfId="0" applyNumberFormat="1" applyFill="1" applyBorder="1"/>
    <xf numFmtId="0" fontId="3" fillId="0" borderId="1" xfId="3" applyFont="1" applyAlignment="1">
      <alignment horizontal="center" wrapText="1"/>
    </xf>
    <xf numFmtId="0" fontId="4" fillId="3" borderId="4" xfId="0" applyFont="1" applyFill="1" applyBorder="1"/>
    <xf numFmtId="0" fontId="5" fillId="0" borderId="1" xfId="3" applyFont="1" applyAlignment="1">
      <alignment horizontal="center" wrapText="1"/>
    </xf>
    <xf numFmtId="44" fontId="3" fillId="0" borderId="1" xfId="1" applyFont="1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44" fontId="7" fillId="0" borderId="0" xfId="1" applyFont="1" applyBorder="1" applyAlignment="1">
      <alignment vertical="top" shrinkToFit="1"/>
    </xf>
    <xf numFmtId="9" fontId="0" fillId="0" borderId="0" xfId="2" applyFont="1" applyAlignment="1">
      <alignment horizontal="center"/>
    </xf>
    <xf numFmtId="44" fontId="0" fillId="0" borderId="0" xfId="1" applyFont="1"/>
    <xf numFmtId="0" fontId="6" fillId="2" borderId="0" xfId="0" applyFont="1" applyFill="1" applyAlignment="1">
      <alignment horizontal="left" vertical="top" wrapText="1"/>
    </xf>
    <xf numFmtId="0" fontId="0" fillId="2" borderId="0" xfId="0" applyFill="1"/>
    <xf numFmtId="44" fontId="7" fillId="2" borderId="0" xfId="1" applyFont="1" applyFill="1" applyBorder="1" applyAlignment="1">
      <alignment vertical="top" shrinkToFit="1"/>
    </xf>
    <xf numFmtId="9" fontId="0" fillId="2" borderId="0" xfId="2" applyFont="1" applyFill="1" applyAlignment="1">
      <alignment horizontal="center"/>
    </xf>
    <xf numFmtId="0" fontId="8" fillId="0" borderId="0" xfId="0" applyFont="1" applyAlignment="1">
      <alignment horizontal="left" vertical="top" wrapText="1"/>
    </xf>
    <xf numFmtId="44" fontId="9" fillId="0" borderId="0" xfId="1" applyFont="1" applyBorder="1" applyAlignment="1">
      <alignment vertical="top" shrinkToFit="1"/>
    </xf>
    <xf numFmtId="0" fontId="8" fillId="2" borderId="0" xfId="0" applyFont="1" applyFill="1" applyAlignment="1">
      <alignment horizontal="left" vertical="top" wrapText="1"/>
    </xf>
    <xf numFmtId="44" fontId="10" fillId="2" borderId="0" xfId="1" applyFont="1" applyFill="1" applyBorder="1" applyAlignment="1">
      <alignment vertical="top" shrinkToFit="1"/>
    </xf>
    <xf numFmtId="0" fontId="8" fillId="4" borderId="0" xfId="0" applyFont="1" applyFill="1" applyAlignment="1">
      <alignment horizontal="left" vertical="top" wrapText="1"/>
    </xf>
    <xf numFmtId="0" fontId="8" fillId="4" borderId="0" xfId="0" applyFont="1" applyFill="1" applyAlignment="1">
      <alignment vertical="top" wrapText="1"/>
    </xf>
    <xf numFmtId="44" fontId="8" fillId="4" borderId="0" xfId="1" applyFont="1" applyFill="1" applyAlignment="1">
      <alignment vertical="top" wrapText="1"/>
    </xf>
    <xf numFmtId="9" fontId="0" fillId="4" borderId="0" xfId="2" applyFont="1" applyFill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5" borderId="0" xfId="0" applyFont="1" applyFill="1" applyAlignment="1">
      <alignment horizontal="left" vertical="top" wrapText="1"/>
    </xf>
    <xf numFmtId="0" fontId="8" fillId="0" borderId="0" xfId="0" applyFont="1" applyAlignment="1">
      <alignment vertical="top" wrapText="1"/>
    </xf>
    <xf numFmtId="44" fontId="8" fillId="0" borderId="0" xfId="1" applyFont="1" applyAlignment="1">
      <alignment vertical="top" wrapText="1"/>
    </xf>
    <xf numFmtId="9" fontId="0" fillId="0" borderId="0" xfId="2" applyFont="1"/>
    <xf numFmtId="0" fontId="0" fillId="0" borderId="5" xfId="0" applyBorder="1"/>
    <xf numFmtId="44" fontId="0" fillId="0" borderId="5" xfId="1" applyFont="1" applyBorder="1"/>
    <xf numFmtId="44" fontId="7" fillId="0" borderId="5" xfId="1" applyFont="1" applyBorder="1" applyAlignment="1">
      <alignment vertical="top" shrinkToFit="1"/>
    </xf>
    <xf numFmtId="9" fontId="0" fillId="0" borderId="5" xfId="2" applyFont="1" applyBorder="1"/>
    <xf numFmtId="0" fontId="0" fillId="0" borderId="0" xfId="0" applyAlignment="1">
      <alignment horizontal="right"/>
    </xf>
    <xf numFmtId="44" fontId="0" fillId="0" borderId="0" xfId="0" applyNumberFormat="1"/>
    <xf numFmtId="0" fontId="12" fillId="6" borderId="0" xfId="0" applyFont="1" applyFill="1"/>
    <xf numFmtId="164" fontId="12" fillId="6" borderId="0" xfId="1" applyNumberFormat="1" applyFont="1" applyFill="1"/>
    <xf numFmtId="0" fontId="8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14" fillId="0" borderId="6" xfId="5" applyFont="1"/>
    <xf numFmtId="0" fontId="14" fillId="3" borderId="6" xfId="5" applyFont="1" applyFill="1" applyAlignment="1">
      <alignment horizontal="center" wrapText="1"/>
    </xf>
    <xf numFmtId="0" fontId="15" fillId="3" borderId="6" xfId="5" applyFont="1" applyFill="1" applyAlignment="1">
      <alignment horizontal="center"/>
    </xf>
    <xf numFmtId="0" fontId="14" fillId="3" borderId="6" xfId="5" applyFont="1" applyFill="1" applyAlignment="1">
      <alignment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center"/>
    </xf>
    <xf numFmtId="43" fontId="0" fillId="0" borderId="0" xfId="4" applyFont="1" applyFill="1" applyBorder="1"/>
    <xf numFmtId="14" fontId="0" fillId="0" borderId="0" xfId="0" applyNumberFormat="1" applyAlignment="1">
      <alignment horizontal="center"/>
    </xf>
    <xf numFmtId="0" fontId="0" fillId="7" borderId="5" xfId="0" applyFill="1" applyBorder="1"/>
    <xf numFmtId="43" fontId="0" fillId="0" borderId="0" xfId="0" applyNumberFormat="1"/>
    <xf numFmtId="0" fontId="14" fillId="0" borderId="0" xfId="0" applyFont="1"/>
    <xf numFmtId="165" fontId="0" fillId="0" borderId="0" xfId="4" applyNumberFormat="1" applyFont="1"/>
    <xf numFmtId="0" fontId="0" fillId="0" borderId="0" xfId="0" applyAlignment="1">
      <alignment horizontal="center"/>
    </xf>
    <xf numFmtId="44" fontId="14" fillId="0" borderId="0" xfId="1" applyFont="1"/>
    <xf numFmtId="0" fontId="16" fillId="0" borderId="0" xfId="0" applyFont="1" applyAlignment="1">
      <alignment horizontal="right"/>
    </xf>
    <xf numFmtId="44" fontId="16" fillId="8" borderId="0" xfId="0" applyNumberFormat="1" applyFont="1" applyFill="1"/>
    <xf numFmtId="0" fontId="16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9" fillId="7" borderId="0" xfId="0" applyFont="1" applyFill="1" applyAlignment="1">
      <alignment horizontal="center"/>
    </xf>
    <xf numFmtId="0" fontId="20" fillId="0" borderId="7" xfId="0" applyFont="1" applyBorder="1"/>
    <xf numFmtId="44" fontId="19" fillId="0" borderId="0" xfId="0" applyNumberFormat="1" applyFont="1"/>
  </cellXfs>
  <cellStyles count="6">
    <cellStyle name="Comma" xfId="4" builtinId="3"/>
    <cellStyle name="Currency" xfId="1" builtinId="4"/>
    <cellStyle name="Heading 2" xfId="3" builtinId="17"/>
    <cellStyle name="Heading 3" xfId="5" builtinId="1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B054-AC01-48FA-A196-7A4737B01CB0}">
  <dimension ref="A3:J22"/>
  <sheetViews>
    <sheetView tabSelected="1" workbookViewId="0">
      <selection activeCell="L14" sqref="L14"/>
    </sheetView>
  </sheetViews>
  <sheetFormatPr defaultRowHeight="15" x14ac:dyDescent="0.25"/>
  <cols>
    <col min="5" max="5" width="20" customWidth="1"/>
    <col min="6" max="6" width="17.42578125" customWidth="1"/>
    <col min="7" max="7" width="15.7109375" customWidth="1"/>
    <col min="9" max="9" width="10.42578125" customWidth="1"/>
  </cols>
  <sheetData>
    <row r="3" spans="1:7" ht="21" x14ac:dyDescent="0.35">
      <c r="A3" s="55" t="s">
        <v>458</v>
      </c>
    </row>
    <row r="7" spans="1:7" ht="15.75" x14ac:dyDescent="0.25">
      <c r="A7" s="56"/>
      <c r="B7" s="57" t="s">
        <v>459</v>
      </c>
      <c r="C7" s="57"/>
      <c r="D7" s="57"/>
      <c r="E7" s="57"/>
      <c r="F7" s="58">
        <v>0</v>
      </c>
    </row>
    <row r="8" spans="1:7" ht="15.75" x14ac:dyDescent="0.25">
      <c r="A8" s="56"/>
      <c r="B8" s="57" t="s">
        <v>460</v>
      </c>
      <c r="C8" s="57"/>
      <c r="D8" s="57"/>
      <c r="E8" s="57"/>
      <c r="F8" s="58">
        <v>0</v>
      </c>
    </row>
    <row r="9" spans="1:7" ht="15.75" x14ac:dyDescent="0.25">
      <c r="D9" s="57" t="s">
        <v>461</v>
      </c>
      <c r="E9" s="57"/>
      <c r="F9" s="56">
        <f>F8-F7</f>
        <v>0</v>
      </c>
      <c r="G9" s="59"/>
    </row>
    <row r="10" spans="1:7" x14ac:dyDescent="0.25">
      <c r="G10" s="59"/>
    </row>
    <row r="11" spans="1:7" ht="15.75" x14ac:dyDescent="0.25">
      <c r="E11" s="56" t="s">
        <v>462</v>
      </c>
      <c r="F11" s="56">
        <f>F9/2877</f>
        <v>0</v>
      </c>
      <c r="G11" s="59"/>
    </row>
    <row r="12" spans="1:7" ht="15.75" x14ac:dyDescent="0.25">
      <c r="E12" s="56" t="s">
        <v>463</v>
      </c>
      <c r="F12" s="60">
        <f>F11*'Charge Analysis'!C21*J22</f>
        <v>0</v>
      </c>
      <c r="G12" s="59"/>
    </row>
    <row r="22" spans="9:10" x14ac:dyDescent="0.25">
      <c r="I22" t="s">
        <v>464</v>
      </c>
      <c r="J22">
        <v>1</v>
      </c>
    </row>
  </sheetData>
  <sheetProtection algorithmName="SHA-512" hashValue="AKhDZ2BIWAxY1C/o1ZnbwOSIbtMIGg8YjuI2xO4xHiors53xS9csCIS/YxEso+/s0iI/jjGpLRzSV0DLW+6Fzg==" saltValue="zNEXuAgtQdjOWF7gB3Ho4Q==" spinCount="100000" sheet="1" objects="1" scenarios="1"/>
  <mergeCells count="3">
    <mergeCell ref="B7:E7"/>
    <mergeCell ref="B8:E8"/>
    <mergeCell ref="D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1D21-CADE-4966-B2FB-7FA9F6C7661E}">
  <dimension ref="A2:C27"/>
  <sheetViews>
    <sheetView workbookViewId="0">
      <selection activeCell="B32" sqref="B32"/>
    </sheetView>
  </sheetViews>
  <sheetFormatPr defaultRowHeight="15" x14ac:dyDescent="0.25"/>
  <cols>
    <col min="1" max="3" width="18.7109375" customWidth="1"/>
  </cols>
  <sheetData>
    <row r="2" spans="1:3" x14ac:dyDescent="0.25">
      <c r="C2" s="51" t="s">
        <v>446</v>
      </c>
    </row>
    <row r="3" spans="1:3" x14ac:dyDescent="0.25">
      <c r="A3" t="s">
        <v>447</v>
      </c>
      <c r="C3" s="10">
        <f>'Inventory of Current System'!E344</f>
        <v>7086695.5845872462</v>
      </c>
    </row>
    <row r="4" spans="1:3" x14ac:dyDescent="0.25">
      <c r="A4" t="s">
        <v>448</v>
      </c>
      <c r="C4">
        <f>'Planning Data'!B10</f>
        <v>37320244</v>
      </c>
    </row>
    <row r="5" spans="1:3" x14ac:dyDescent="0.25">
      <c r="A5" t="s">
        <v>449</v>
      </c>
      <c r="C5" s="10">
        <f>C3/C4</f>
        <v>0.18988877952103544</v>
      </c>
    </row>
    <row r="8" spans="1:3" x14ac:dyDescent="0.25">
      <c r="A8" t="s">
        <v>450</v>
      </c>
      <c r="C8">
        <v>2877</v>
      </c>
    </row>
    <row r="10" spans="1:3" x14ac:dyDescent="0.25">
      <c r="A10" s="49" t="s">
        <v>451</v>
      </c>
      <c r="B10" s="49"/>
      <c r="C10" s="52">
        <f>C8*C5</f>
        <v>546.31001868201895</v>
      </c>
    </row>
    <row r="15" spans="1:3" x14ac:dyDescent="0.25">
      <c r="A15" t="s">
        <v>452</v>
      </c>
      <c r="C15" s="10">
        <f>'CIP List'!I45</f>
        <v>1603496.4499999997</v>
      </c>
    </row>
    <row r="16" spans="1:3" x14ac:dyDescent="0.25">
      <c r="A16" t="s">
        <v>448</v>
      </c>
      <c r="C16">
        <f>C4</f>
        <v>37320244</v>
      </c>
    </row>
    <row r="17" spans="1:3" x14ac:dyDescent="0.25">
      <c r="A17" t="s">
        <v>449</v>
      </c>
      <c r="C17" s="10">
        <f>C15/C16</f>
        <v>4.2965861905940372E-2</v>
      </c>
    </row>
    <row r="18" spans="1:3" x14ac:dyDescent="0.25">
      <c r="A18" s="49" t="s">
        <v>453</v>
      </c>
      <c r="C18" s="52">
        <f>C17*C8</f>
        <v>123.61278470339045</v>
      </c>
    </row>
    <row r="21" spans="1:3" ht="21" x14ac:dyDescent="0.35">
      <c r="B21" s="53" t="s">
        <v>454</v>
      </c>
      <c r="C21" s="54">
        <f>C18+C10</f>
        <v>669.92280338540945</v>
      </c>
    </row>
    <row r="25" spans="1:3" x14ac:dyDescent="0.25">
      <c r="A25" t="s">
        <v>455</v>
      </c>
    </row>
    <row r="26" spans="1:3" x14ac:dyDescent="0.25">
      <c r="A26" t="s">
        <v>456</v>
      </c>
    </row>
    <row r="27" spans="1:3" x14ac:dyDescent="0.25">
      <c r="A27" t="s">
        <v>457</v>
      </c>
    </row>
  </sheetData>
  <sheetProtection algorithmName="SHA-512" hashValue="a3ykV6iobYwJKzLZDayILaYehY8M+sGX67Z98JujA5kFaS22dh0RNPDsranmRZXJLtXVAUIRVlxbsSEWBCqC6A==" saltValue="wpah2vZiDP/bjkP5H7DF0A==" spinCount="100000" sheet="1" objects="1" scenarios="1" selectLockedCells="1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4F75-578F-4D14-AF69-05249CA3D3C9}">
  <dimension ref="A2:C21"/>
  <sheetViews>
    <sheetView workbookViewId="0">
      <selection activeCell="B23" sqref="B23:B24"/>
    </sheetView>
  </sheetViews>
  <sheetFormatPr defaultRowHeight="15" x14ac:dyDescent="0.25"/>
  <cols>
    <col min="1" max="1" width="29.42578125" customWidth="1"/>
    <col min="2" max="2" width="14.85546875" customWidth="1"/>
    <col min="3" max="3" width="11.5703125" customWidth="1"/>
  </cols>
  <sheetData>
    <row r="2" spans="1:3" x14ac:dyDescent="0.25">
      <c r="A2" s="49" t="s">
        <v>438</v>
      </c>
    </row>
    <row r="5" spans="1:3" x14ac:dyDescent="0.25">
      <c r="A5" t="s">
        <v>439</v>
      </c>
      <c r="B5" s="50">
        <v>100469652</v>
      </c>
    </row>
    <row r="7" spans="1:3" x14ac:dyDescent="0.25">
      <c r="A7" t="s">
        <v>440</v>
      </c>
      <c r="B7" s="50">
        <v>137789896</v>
      </c>
    </row>
    <row r="10" spans="1:3" x14ac:dyDescent="0.25">
      <c r="A10" t="s">
        <v>441</v>
      </c>
      <c r="B10" s="50">
        <f>B7-B5</f>
        <v>37320244</v>
      </c>
      <c r="C10" s="27">
        <f>B10/B7</f>
        <v>0.27084891623693513</v>
      </c>
    </row>
    <row r="14" spans="1:3" x14ac:dyDescent="0.25">
      <c r="A14" t="s">
        <v>442</v>
      </c>
      <c r="B14" s="50">
        <v>12720</v>
      </c>
    </row>
    <row r="15" spans="1:3" x14ac:dyDescent="0.25">
      <c r="A15" s="49"/>
    </row>
    <row r="17" spans="1:2" x14ac:dyDescent="0.25">
      <c r="A17" t="s">
        <v>443</v>
      </c>
    </row>
    <row r="20" spans="1:2" x14ac:dyDescent="0.25">
      <c r="A20" t="s">
        <v>444</v>
      </c>
      <c r="B20" s="27"/>
    </row>
    <row r="21" spans="1:2" x14ac:dyDescent="0.25">
      <c r="A21" t="s">
        <v>445</v>
      </c>
    </row>
  </sheetData>
  <sheetProtection algorithmName="SHA-512" hashValue="CuQ39eJVxuvQNxFJwo5yalv5xXPhGtgXsL6VS3NhC3dnbAN3+5+lKjMrgk+0H2jgZpYbjLWboq3x00vKdRggfA==" saltValue="QV+Mv8u8Z6ywdWsrJ7hR6g==" spinCount="100000" sheet="1" objects="1" scenarios="1" select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CF722-AC4C-40A8-B602-CF96DCDDBB3B}">
  <dimension ref="A3:I349"/>
  <sheetViews>
    <sheetView workbookViewId="0">
      <pane ySplit="3" topLeftCell="A326" activePane="bottomLeft" state="frozen"/>
      <selection pane="bottomLeft" activeCell="B350" sqref="B350"/>
    </sheetView>
  </sheetViews>
  <sheetFormatPr defaultRowHeight="15" x14ac:dyDescent="0.25"/>
  <cols>
    <col min="1" max="1" width="14.5703125" customWidth="1"/>
    <col min="2" max="2" width="59.5703125" bestFit="1" customWidth="1"/>
    <col min="3" max="3" width="25.85546875" customWidth="1"/>
    <col min="4" max="4" width="17.7109375" customWidth="1"/>
    <col min="5" max="5" width="15" bestFit="1" customWidth="1"/>
    <col min="6" max="6" width="14.140625" customWidth="1"/>
    <col min="9" max="9" width="18.42578125" customWidth="1"/>
  </cols>
  <sheetData>
    <row r="3" spans="1:9" ht="30.75" thickBot="1" x14ac:dyDescent="0.3">
      <c r="A3" s="39" t="s">
        <v>54</v>
      </c>
      <c r="B3" s="39" t="s">
        <v>55</v>
      </c>
      <c r="C3" s="40" t="s">
        <v>56</v>
      </c>
      <c r="D3" s="39" t="s">
        <v>57</v>
      </c>
      <c r="E3" s="39" t="s">
        <v>58</v>
      </c>
      <c r="F3" s="41" t="s">
        <v>59</v>
      </c>
      <c r="G3" s="41" t="s">
        <v>60</v>
      </c>
      <c r="H3" s="41" t="s">
        <v>61</v>
      </c>
      <c r="I3" s="42" t="s">
        <v>62</v>
      </c>
    </row>
    <row r="5" spans="1:9" x14ac:dyDescent="0.25">
      <c r="A5" t="s">
        <v>63</v>
      </c>
      <c r="B5" s="43" t="s">
        <v>64</v>
      </c>
      <c r="C5" s="43" t="s">
        <v>65</v>
      </c>
      <c r="D5" s="44">
        <v>41820</v>
      </c>
      <c r="E5" s="45">
        <v>5982.9800000000005</v>
      </c>
      <c r="I5" s="45">
        <v>5982.9800000000005</v>
      </c>
    </row>
    <row r="6" spans="1:9" x14ac:dyDescent="0.25">
      <c r="A6" t="s">
        <v>63</v>
      </c>
      <c r="B6" s="43" t="s">
        <v>66</v>
      </c>
      <c r="C6" s="43" t="s">
        <v>65</v>
      </c>
      <c r="D6" s="44">
        <v>41820</v>
      </c>
      <c r="E6" s="45">
        <v>2550</v>
      </c>
      <c r="I6" s="45">
        <v>2550</v>
      </c>
    </row>
    <row r="7" spans="1:9" x14ac:dyDescent="0.25">
      <c r="A7" t="s">
        <v>63</v>
      </c>
      <c r="B7" s="43" t="s">
        <v>67</v>
      </c>
      <c r="C7" s="43" t="s">
        <v>65</v>
      </c>
      <c r="D7" s="44">
        <v>41820</v>
      </c>
      <c r="E7" s="45">
        <v>4259.9160000000002</v>
      </c>
      <c r="I7" s="45">
        <v>4259.9160000000002</v>
      </c>
    </row>
    <row r="8" spans="1:9" x14ac:dyDescent="0.25">
      <c r="A8" t="s">
        <v>68</v>
      </c>
      <c r="B8" s="43" t="s">
        <v>69</v>
      </c>
      <c r="C8" s="43" t="s">
        <v>65</v>
      </c>
      <c r="D8" s="44">
        <v>42185</v>
      </c>
      <c r="E8" s="45">
        <v>0</v>
      </c>
      <c r="I8" s="45">
        <v>0</v>
      </c>
    </row>
    <row r="9" spans="1:9" x14ac:dyDescent="0.25">
      <c r="A9" t="s">
        <v>70</v>
      </c>
      <c r="B9" t="s">
        <v>71</v>
      </c>
      <c r="C9" s="43" t="s">
        <v>65</v>
      </c>
      <c r="D9" s="46">
        <v>43054</v>
      </c>
      <c r="E9" s="45">
        <v>2236.5</v>
      </c>
      <c r="I9" s="45">
        <v>2236.5</v>
      </c>
    </row>
    <row r="10" spans="1:9" x14ac:dyDescent="0.25">
      <c r="A10" t="s">
        <v>63</v>
      </c>
      <c r="B10" t="s">
        <v>72</v>
      </c>
      <c r="C10" s="43" t="s">
        <v>65</v>
      </c>
      <c r="D10" s="46">
        <v>43281</v>
      </c>
      <c r="E10" s="45">
        <v>4268.6684999999998</v>
      </c>
      <c r="I10" s="45">
        <v>4268.6684999999998</v>
      </c>
    </row>
    <row r="11" spans="1:9" x14ac:dyDescent="0.25">
      <c r="A11" t="s">
        <v>73</v>
      </c>
      <c r="B11" t="s">
        <v>74</v>
      </c>
      <c r="C11" s="43" t="s">
        <v>65</v>
      </c>
      <c r="D11" s="46">
        <v>43646</v>
      </c>
      <c r="E11" s="45">
        <v>0</v>
      </c>
      <c r="I11" s="45">
        <v>0</v>
      </c>
    </row>
    <row r="12" spans="1:9" x14ac:dyDescent="0.25">
      <c r="A12" t="s">
        <v>63</v>
      </c>
      <c r="B12" t="s">
        <v>75</v>
      </c>
      <c r="C12" s="43" t="s">
        <v>65</v>
      </c>
      <c r="D12" s="46">
        <v>43646</v>
      </c>
      <c r="E12" s="45">
        <v>5313.1750000000002</v>
      </c>
      <c r="I12" s="45">
        <v>5313.1750000000002</v>
      </c>
    </row>
    <row r="13" spans="1:9" x14ac:dyDescent="0.25">
      <c r="A13" t="s">
        <v>63</v>
      </c>
      <c r="B13" t="s">
        <v>76</v>
      </c>
      <c r="C13" s="43" t="s">
        <v>65</v>
      </c>
      <c r="D13" s="46">
        <v>43646</v>
      </c>
      <c r="E13" s="45">
        <v>41988.952600000004</v>
      </c>
      <c r="I13" s="45">
        <v>41988.952600000004</v>
      </c>
    </row>
    <row r="14" spans="1:9" x14ac:dyDescent="0.25">
      <c r="A14" t="s">
        <v>77</v>
      </c>
      <c r="B14" s="43" t="s">
        <v>78</v>
      </c>
      <c r="C14" s="43"/>
      <c r="D14" s="44">
        <v>44012</v>
      </c>
      <c r="E14" s="45">
        <v>632.96875</v>
      </c>
      <c r="I14" s="45">
        <v>632.96875</v>
      </c>
    </row>
    <row r="15" spans="1:9" x14ac:dyDescent="0.25">
      <c r="A15" t="s">
        <v>73</v>
      </c>
      <c r="B15" t="s">
        <v>79</v>
      </c>
      <c r="D15" s="44">
        <v>44012</v>
      </c>
      <c r="E15" s="45">
        <v>0</v>
      </c>
      <c r="I15" s="45">
        <v>0</v>
      </c>
    </row>
    <row r="16" spans="1:9" x14ac:dyDescent="0.25">
      <c r="A16" t="s">
        <v>63</v>
      </c>
      <c r="B16" t="s">
        <v>80</v>
      </c>
      <c r="D16" s="44">
        <v>44742</v>
      </c>
      <c r="E16" s="45">
        <v>14707.711249999998</v>
      </c>
      <c r="I16" s="45">
        <v>14707.711249999998</v>
      </c>
    </row>
    <row r="17" spans="1:9" x14ac:dyDescent="0.25">
      <c r="A17" t="s">
        <v>63</v>
      </c>
      <c r="B17" s="43" t="s">
        <v>81</v>
      </c>
      <c r="C17" s="43" t="s">
        <v>65</v>
      </c>
      <c r="D17" s="44" t="s">
        <v>82</v>
      </c>
      <c r="E17" s="45">
        <v>15231.887999999999</v>
      </c>
      <c r="I17" s="45">
        <v>15231.887999999999</v>
      </c>
    </row>
    <row r="18" spans="1:9" x14ac:dyDescent="0.25">
      <c r="A18" t="s">
        <v>63</v>
      </c>
      <c r="B18" s="43" t="s">
        <v>83</v>
      </c>
      <c r="C18" s="43" t="s">
        <v>65</v>
      </c>
      <c r="D18" s="44" t="s">
        <v>82</v>
      </c>
      <c r="E18" s="45">
        <v>1922.9075999999998</v>
      </c>
      <c r="I18" s="45">
        <v>1922.9075999999998</v>
      </c>
    </row>
    <row r="19" spans="1:9" x14ac:dyDescent="0.25">
      <c r="A19" t="s">
        <v>63</v>
      </c>
      <c r="B19" s="43" t="s">
        <v>84</v>
      </c>
      <c r="C19" s="43" t="s">
        <v>65</v>
      </c>
      <c r="D19" s="44" t="s">
        <v>82</v>
      </c>
      <c r="E19" s="45">
        <v>4083.9119999999998</v>
      </c>
      <c r="I19" s="45">
        <v>4083.9119999999998</v>
      </c>
    </row>
    <row r="20" spans="1:9" x14ac:dyDescent="0.25">
      <c r="A20" t="s">
        <v>63</v>
      </c>
      <c r="B20" s="43" t="s">
        <v>85</v>
      </c>
      <c r="C20" s="43" t="s">
        <v>65</v>
      </c>
      <c r="D20" s="44" t="s">
        <v>82</v>
      </c>
      <c r="E20" s="45">
        <v>6125.8679999999995</v>
      </c>
      <c r="I20" s="45">
        <v>6125.8679999999995</v>
      </c>
    </row>
    <row r="21" spans="1:9" x14ac:dyDescent="0.25">
      <c r="A21" t="s">
        <v>63</v>
      </c>
      <c r="B21" s="43" t="s">
        <v>86</v>
      </c>
      <c r="C21" s="43" t="s">
        <v>65</v>
      </c>
      <c r="D21" s="44" t="s">
        <v>82</v>
      </c>
      <c r="E21" s="45">
        <v>31313.671199999997</v>
      </c>
      <c r="I21" s="45">
        <v>31313.671199999997</v>
      </c>
    </row>
    <row r="22" spans="1:9" x14ac:dyDescent="0.25">
      <c r="A22" t="s">
        <v>63</v>
      </c>
      <c r="B22" s="43" t="s">
        <v>86</v>
      </c>
      <c r="C22" s="43" t="s">
        <v>65</v>
      </c>
      <c r="D22" s="44" t="s">
        <v>82</v>
      </c>
      <c r="E22" s="45">
        <v>31313.671199999997</v>
      </c>
      <c r="I22" s="45">
        <v>31313.671199999997</v>
      </c>
    </row>
    <row r="23" spans="1:9" x14ac:dyDescent="0.25">
      <c r="A23" t="s">
        <v>63</v>
      </c>
      <c r="B23" s="43" t="s">
        <v>87</v>
      </c>
      <c r="C23" s="43" t="s">
        <v>65</v>
      </c>
      <c r="D23" s="44" t="s">
        <v>82</v>
      </c>
      <c r="E23" s="45">
        <v>9791.9279999999999</v>
      </c>
      <c r="I23" s="45">
        <v>9791.9279999999999</v>
      </c>
    </row>
    <row r="24" spans="1:9" x14ac:dyDescent="0.25">
      <c r="A24" t="s">
        <v>63</v>
      </c>
      <c r="B24" s="43" t="s">
        <v>88</v>
      </c>
      <c r="C24" s="43" t="s">
        <v>65</v>
      </c>
      <c r="D24" s="44" t="s">
        <v>82</v>
      </c>
      <c r="E24" s="45">
        <v>9933.84</v>
      </c>
      <c r="I24" s="45">
        <v>9933.84</v>
      </c>
    </row>
    <row r="25" spans="1:9" x14ac:dyDescent="0.25">
      <c r="A25" t="s">
        <v>63</v>
      </c>
      <c r="B25" s="43" t="s">
        <v>89</v>
      </c>
      <c r="C25" s="43" t="s">
        <v>65</v>
      </c>
      <c r="D25" s="44" t="s">
        <v>82</v>
      </c>
      <c r="E25" s="45">
        <v>6937.92</v>
      </c>
      <c r="I25" s="45">
        <v>6937.92</v>
      </c>
    </row>
    <row r="26" spans="1:9" x14ac:dyDescent="0.25">
      <c r="A26" t="s">
        <v>63</v>
      </c>
      <c r="B26" s="43" t="s">
        <v>90</v>
      </c>
      <c r="C26" s="43" t="s">
        <v>65</v>
      </c>
      <c r="D26" s="44" t="s">
        <v>82</v>
      </c>
      <c r="E26" s="45">
        <v>1844.8560000000002</v>
      </c>
      <c r="I26" s="45">
        <v>1844.8560000000002</v>
      </c>
    </row>
    <row r="27" spans="1:9" x14ac:dyDescent="0.25">
      <c r="A27" t="s">
        <v>63</v>
      </c>
      <c r="B27" s="43" t="s">
        <v>91</v>
      </c>
      <c r="C27" s="43" t="s">
        <v>65</v>
      </c>
      <c r="D27" s="44" t="s">
        <v>82</v>
      </c>
      <c r="E27" s="45">
        <v>3532.0320000000006</v>
      </c>
      <c r="I27" s="45">
        <v>3532.0320000000006</v>
      </c>
    </row>
    <row r="28" spans="1:9" x14ac:dyDescent="0.25">
      <c r="A28" t="s">
        <v>63</v>
      </c>
      <c r="B28" s="43" t="s">
        <v>92</v>
      </c>
      <c r="C28" s="43" t="s">
        <v>65</v>
      </c>
      <c r="D28" s="44" t="s">
        <v>82</v>
      </c>
      <c r="E28" s="45">
        <v>6281.971199999999</v>
      </c>
      <c r="I28" s="45">
        <v>6281.971199999999</v>
      </c>
    </row>
    <row r="29" spans="1:9" x14ac:dyDescent="0.25">
      <c r="A29" t="s">
        <v>63</v>
      </c>
      <c r="B29" s="43" t="s">
        <v>93</v>
      </c>
      <c r="C29" s="43" t="s">
        <v>65</v>
      </c>
      <c r="D29" s="44" t="s">
        <v>82</v>
      </c>
      <c r="E29" s="45">
        <v>11352.96</v>
      </c>
      <c r="I29" s="45">
        <v>11352.96</v>
      </c>
    </row>
    <row r="30" spans="1:9" x14ac:dyDescent="0.25">
      <c r="A30" t="s">
        <v>63</v>
      </c>
      <c r="B30" s="43" t="s">
        <v>94</v>
      </c>
      <c r="C30" s="43" t="s">
        <v>65</v>
      </c>
      <c r="D30" s="44" t="s">
        <v>82</v>
      </c>
      <c r="E30" s="45">
        <v>9933.84</v>
      </c>
      <c r="I30" s="45">
        <v>9933.84</v>
      </c>
    </row>
    <row r="31" spans="1:9" x14ac:dyDescent="0.25">
      <c r="A31" t="s">
        <v>63</v>
      </c>
      <c r="B31" s="43" t="s">
        <v>95</v>
      </c>
      <c r="C31" s="43" t="s">
        <v>65</v>
      </c>
      <c r="D31" s="44" t="s">
        <v>82</v>
      </c>
      <c r="E31" s="45">
        <v>2365.1999999999998</v>
      </c>
      <c r="I31" s="45">
        <v>2365.1999999999998</v>
      </c>
    </row>
    <row r="32" spans="1:9" x14ac:dyDescent="0.25">
      <c r="A32" t="s">
        <v>63</v>
      </c>
      <c r="B32" s="43" t="s">
        <v>96</v>
      </c>
      <c r="C32" s="43" t="s">
        <v>65</v>
      </c>
      <c r="D32" s="44" t="s">
        <v>82</v>
      </c>
      <c r="E32" s="45">
        <v>5739.5519999999997</v>
      </c>
      <c r="I32" s="45">
        <v>5739.5519999999997</v>
      </c>
    </row>
    <row r="33" spans="1:9" x14ac:dyDescent="0.25">
      <c r="A33" t="s">
        <v>63</v>
      </c>
      <c r="B33" s="43" t="s">
        <v>97</v>
      </c>
      <c r="C33" s="43" t="s">
        <v>65</v>
      </c>
      <c r="D33" s="44" t="s">
        <v>82</v>
      </c>
      <c r="E33" s="45">
        <v>2869.7759999999998</v>
      </c>
      <c r="I33" s="45">
        <v>2869.7759999999998</v>
      </c>
    </row>
    <row r="34" spans="1:9" x14ac:dyDescent="0.25">
      <c r="A34" t="s">
        <v>63</v>
      </c>
      <c r="B34" s="43" t="s">
        <v>98</v>
      </c>
      <c r="C34" s="43" t="s">
        <v>65</v>
      </c>
      <c r="D34" s="44" t="s">
        <v>82</v>
      </c>
      <c r="E34" s="45">
        <v>14790.384000000002</v>
      </c>
      <c r="I34" s="45">
        <v>14790.384000000002</v>
      </c>
    </row>
    <row r="35" spans="1:9" x14ac:dyDescent="0.25">
      <c r="A35" t="s">
        <v>63</v>
      </c>
      <c r="B35" s="43" t="s">
        <v>99</v>
      </c>
      <c r="C35" s="43" t="s">
        <v>65</v>
      </c>
      <c r="D35" s="44" t="s">
        <v>82</v>
      </c>
      <c r="E35" s="45">
        <v>4351.9679999999989</v>
      </c>
      <c r="I35" s="45">
        <v>4351.9679999999989</v>
      </c>
    </row>
    <row r="36" spans="1:9" x14ac:dyDescent="0.25">
      <c r="A36" t="s">
        <v>63</v>
      </c>
      <c r="B36" s="43" t="s">
        <v>100</v>
      </c>
      <c r="C36" s="43" t="s">
        <v>65</v>
      </c>
      <c r="D36" s="44" t="s">
        <v>82</v>
      </c>
      <c r="E36" s="45">
        <v>6701.4</v>
      </c>
      <c r="I36" s="45">
        <v>6701.4</v>
      </c>
    </row>
    <row r="37" spans="1:9" x14ac:dyDescent="0.25">
      <c r="A37" t="s">
        <v>63</v>
      </c>
      <c r="B37" s="43" t="s">
        <v>101</v>
      </c>
      <c r="C37" s="43" t="s">
        <v>65</v>
      </c>
      <c r="D37" s="44" t="s">
        <v>82</v>
      </c>
      <c r="E37" s="45">
        <v>13797</v>
      </c>
      <c r="I37" s="45">
        <v>13797</v>
      </c>
    </row>
    <row r="38" spans="1:9" x14ac:dyDescent="0.25">
      <c r="A38" t="s">
        <v>63</v>
      </c>
      <c r="B38" s="43" t="s">
        <v>102</v>
      </c>
      <c r="C38" s="43" t="s">
        <v>65</v>
      </c>
      <c r="D38" s="44" t="s">
        <v>82</v>
      </c>
      <c r="E38" s="45">
        <v>5739.5519999999997</v>
      </c>
      <c r="I38" s="45">
        <v>5739.5519999999997</v>
      </c>
    </row>
    <row r="39" spans="1:9" x14ac:dyDescent="0.25">
      <c r="A39" t="s">
        <v>63</v>
      </c>
      <c r="B39" s="43" t="s">
        <v>103</v>
      </c>
      <c r="C39" s="43" t="s">
        <v>65</v>
      </c>
      <c r="D39" s="44" t="s">
        <v>82</v>
      </c>
      <c r="E39" s="45">
        <v>2526.0336000000002</v>
      </c>
      <c r="I39" s="45">
        <v>2526.0336000000002</v>
      </c>
    </row>
    <row r="40" spans="1:9" x14ac:dyDescent="0.25">
      <c r="A40" t="s">
        <v>63</v>
      </c>
      <c r="B40" s="43" t="s">
        <v>104</v>
      </c>
      <c r="C40" s="43" t="s">
        <v>65</v>
      </c>
      <c r="D40" s="44" t="s">
        <v>82</v>
      </c>
      <c r="E40" s="45">
        <v>9933.84</v>
      </c>
      <c r="I40" s="45">
        <v>9933.84</v>
      </c>
    </row>
    <row r="41" spans="1:9" x14ac:dyDescent="0.25">
      <c r="A41" t="s">
        <v>63</v>
      </c>
      <c r="B41" s="43" t="s">
        <v>105</v>
      </c>
      <c r="C41" s="43" t="s">
        <v>65</v>
      </c>
      <c r="D41" s="44" t="s">
        <v>82</v>
      </c>
      <c r="E41" s="45">
        <v>7171.4159999999993</v>
      </c>
      <c r="I41" s="45">
        <v>7171.4159999999993</v>
      </c>
    </row>
    <row r="42" spans="1:9" x14ac:dyDescent="0.25">
      <c r="A42" t="s">
        <v>63</v>
      </c>
      <c r="B42" s="43" t="s">
        <v>106</v>
      </c>
      <c r="C42" s="43" t="s">
        <v>65</v>
      </c>
      <c r="D42" s="44" t="s">
        <v>82</v>
      </c>
      <c r="E42" s="45">
        <v>12472.487999999998</v>
      </c>
      <c r="I42" s="45">
        <v>12472.487999999998</v>
      </c>
    </row>
    <row r="43" spans="1:9" x14ac:dyDescent="0.25">
      <c r="A43" t="s">
        <v>63</v>
      </c>
      <c r="B43" s="43" t="s">
        <v>107</v>
      </c>
      <c r="C43" s="43" t="s">
        <v>65</v>
      </c>
      <c r="D43" s="44" t="s">
        <v>82</v>
      </c>
      <c r="E43" s="45">
        <v>3027.4560000000006</v>
      </c>
      <c r="I43" s="45">
        <v>3027.4560000000006</v>
      </c>
    </row>
    <row r="44" spans="1:9" x14ac:dyDescent="0.25">
      <c r="A44" t="s">
        <v>63</v>
      </c>
      <c r="B44" s="43" t="s">
        <v>108</v>
      </c>
      <c r="C44" s="43" t="s">
        <v>65</v>
      </c>
      <c r="D44" s="44" t="s">
        <v>82</v>
      </c>
      <c r="E44" s="45">
        <v>2838.24</v>
      </c>
      <c r="I44" s="45">
        <v>2838.24</v>
      </c>
    </row>
    <row r="45" spans="1:9" x14ac:dyDescent="0.25">
      <c r="A45" t="s">
        <v>63</v>
      </c>
      <c r="B45" s="43" t="s">
        <v>109</v>
      </c>
      <c r="C45" s="43" t="s">
        <v>65</v>
      </c>
      <c r="D45" s="44" t="s">
        <v>82</v>
      </c>
      <c r="E45" s="45">
        <v>3547.8</v>
      </c>
      <c r="I45" s="45">
        <v>3547.8</v>
      </c>
    </row>
    <row r="46" spans="1:9" x14ac:dyDescent="0.25">
      <c r="A46" t="s">
        <v>63</v>
      </c>
      <c r="B46" s="43" t="s">
        <v>110</v>
      </c>
      <c r="C46" s="43" t="s">
        <v>65</v>
      </c>
      <c r="D46" s="44" t="s">
        <v>82</v>
      </c>
      <c r="E46" s="45">
        <v>8609.3279999999995</v>
      </c>
      <c r="I46" s="45">
        <v>8609.3279999999995</v>
      </c>
    </row>
    <row r="47" spans="1:9" x14ac:dyDescent="0.25">
      <c r="A47" t="s">
        <v>63</v>
      </c>
      <c r="B47" s="43" t="s">
        <v>111</v>
      </c>
      <c r="C47" s="43" t="s">
        <v>65</v>
      </c>
      <c r="D47" s="44" t="s">
        <v>82</v>
      </c>
      <c r="E47" s="45">
        <v>7384.1544000000004</v>
      </c>
      <c r="I47" s="45">
        <v>7384.1544000000004</v>
      </c>
    </row>
    <row r="48" spans="1:9" x14ac:dyDescent="0.25">
      <c r="A48" t="s">
        <v>63</v>
      </c>
      <c r="B48" s="43" t="s">
        <v>112</v>
      </c>
      <c r="C48" s="43" t="s">
        <v>65</v>
      </c>
      <c r="D48" s="44" t="s">
        <v>82</v>
      </c>
      <c r="E48" s="45">
        <v>4541.1840000000002</v>
      </c>
      <c r="I48" s="45">
        <v>4541.1840000000002</v>
      </c>
    </row>
    <row r="49" spans="1:9" x14ac:dyDescent="0.25">
      <c r="A49" t="s">
        <v>63</v>
      </c>
      <c r="B49" s="43" t="s">
        <v>113</v>
      </c>
      <c r="C49" s="43" t="s">
        <v>65</v>
      </c>
      <c r="D49" s="44" t="s">
        <v>82</v>
      </c>
      <c r="E49" s="45">
        <v>9555.4079999999994</v>
      </c>
      <c r="I49" s="45">
        <v>9555.4079999999994</v>
      </c>
    </row>
    <row r="50" spans="1:9" x14ac:dyDescent="0.25">
      <c r="A50" t="s">
        <v>63</v>
      </c>
      <c r="B50" s="43" t="s">
        <v>114</v>
      </c>
      <c r="C50" s="43" t="s">
        <v>65</v>
      </c>
      <c r="D50" s="44" t="s">
        <v>82</v>
      </c>
      <c r="E50" s="45">
        <v>4966.92</v>
      </c>
      <c r="I50" s="45">
        <v>4966.92</v>
      </c>
    </row>
    <row r="51" spans="1:9" x14ac:dyDescent="0.25">
      <c r="A51" t="s">
        <v>63</v>
      </c>
      <c r="B51" s="43" t="s">
        <v>115</v>
      </c>
      <c r="C51" s="43" t="s">
        <v>65</v>
      </c>
      <c r="D51" s="44" t="s">
        <v>82</v>
      </c>
      <c r="E51" s="45">
        <v>11997.8712</v>
      </c>
      <c r="I51" s="45">
        <v>11997.8712</v>
      </c>
    </row>
    <row r="52" spans="1:9" x14ac:dyDescent="0.25">
      <c r="A52" t="s">
        <v>63</v>
      </c>
      <c r="B52" s="43" t="s">
        <v>116</v>
      </c>
      <c r="C52" s="43" t="s">
        <v>65</v>
      </c>
      <c r="D52" s="44" t="s">
        <v>82</v>
      </c>
      <c r="E52" s="45">
        <v>11887.495199999999</v>
      </c>
      <c r="I52" s="45">
        <v>11887.495199999999</v>
      </c>
    </row>
    <row r="53" spans="1:9" x14ac:dyDescent="0.25">
      <c r="A53" t="s">
        <v>63</v>
      </c>
      <c r="B53" s="43" t="s">
        <v>117</v>
      </c>
      <c r="C53" s="43" t="s">
        <v>65</v>
      </c>
      <c r="D53" s="44" t="s">
        <v>82</v>
      </c>
      <c r="E53" s="45">
        <v>993.38400000000001</v>
      </c>
      <c r="I53" s="45">
        <v>993.38400000000001</v>
      </c>
    </row>
    <row r="54" spans="1:9" x14ac:dyDescent="0.25">
      <c r="A54" t="s">
        <v>63</v>
      </c>
      <c r="B54" s="43" t="s">
        <v>118</v>
      </c>
      <c r="C54" s="43" t="s">
        <v>65</v>
      </c>
      <c r="D54" s="44" t="s">
        <v>82</v>
      </c>
      <c r="E54" s="45">
        <v>2775.1680000000006</v>
      </c>
      <c r="I54" s="45">
        <v>2775.1680000000006</v>
      </c>
    </row>
    <row r="55" spans="1:9" x14ac:dyDescent="0.25">
      <c r="A55" t="s">
        <v>63</v>
      </c>
      <c r="B55" s="43" t="s">
        <v>119</v>
      </c>
      <c r="C55" s="43" t="s">
        <v>65</v>
      </c>
      <c r="D55" s="44" t="s">
        <v>82</v>
      </c>
      <c r="E55" s="45">
        <v>883.00800000000015</v>
      </c>
      <c r="I55" s="45">
        <v>883.00800000000015</v>
      </c>
    </row>
    <row r="56" spans="1:9" x14ac:dyDescent="0.25">
      <c r="A56" t="s">
        <v>63</v>
      </c>
      <c r="B56" s="43" t="s">
        <v>120</v>
      </c>
      <c r="C56" s="43" t="s">
        <v>65</v>
      </c>
      <c r="D56" s="44" t="s">
        <v>82</v>
      </c>
      <c r="E56" s="45">
        <v>3532.0320000000006</v>
      </c>
      <c r="I56" s="45">
        <v>3532.0320000000006</v>
      </c>
    </row>
    <row r="57" spans="1:9" x14ac:dyDescent="0.25">
      <c r="A57" t="s">
        <v>63</v>
      </c>
      <c r="B57" s="43" t="s">
        <v>121</v>
      </c>
      <c r="C57" s="43" t="s">
        <v>65</v>
      </c>
      <c r="D57" s="44" t="s">
        <v>122</v>
      </c>
      <c r="E57" s="45">
        <v>26713.800000000007</v>
      </c>
      <c r="I57" s="45">
        <v>26713.800000000007</v>
      </c>
    </row>
    <row r="58" spans="1:9" x14ac:dyDescent="0.25">
      <c r="A58" t="s">
        <v>63</v>
      </c>
      <c r="B58" s="43" t="s">
        <v>123</v>
      </c>
      <c r="C58" s="43" t="s">
        <v>65</v>
      </c>
      <c r="D58" s="44" t="s">
        <v>122</v>
      </c>
      <c r="E58" s="45">
        <v>47440.404000000017</v>
      </c>
      <c r="I58" s="45">
        <v>47440.404000000017</v>
      </c>
    </row>
    <row r="59" spans="1:9" x14ac:dyDescent="0.25">
      <c r="A59" t="s">
        <v>63</v>
      </c>
      <c r="B59" s="43" t="s">
        <v>124</v>
      </c>
      <c r="C59" s="43" t="s">
        <v>65</v>
      </c>
      <c r="D59" s="44" t="s">
        <v>122</v>
      </c>
      <c r="E59" s="45">
        <v>13736.952000000001</v>
      </c>
      <c r="I59" s="45">
        <v>13736.952000000001</v>
      </c>
    </row>
    <row r="60" spans="1:9" x14ac:dyDescent="0.25">
      <c r="A60" t="s">
        <v>63</v>
      </c>
      <c r="B60" s="43" t="s">
        <v>125</v>
      </c>
      <c r="C60" s="43" t="s">
        <v>65</v>
      </c>
      <c r="D60" s="44" t="s">
        <v>122</v>
      </c>
      <c r="E60" s="45">
        <v>5085.1799999999985</v>
      </c>
      <c r="I60" s="45">
        <v>5085.1799999999985</v>
      </c>
    </row>
    <row r="61" spans="1:9" x14ac:dyDescent="0.25">
      <c r="A61" t="s">
        <v>63</v>
      </c>
      <c r="B61" s="43" t="s">
        <v>126</v>
      </c>
      <c r="C61" s="43" t="s">
        <v>65</v>
      </c>
      <c r="D61" s="44" t="s">
        <v>122</v>
      </c>
      <c r="E61" s="45">
        <v>8633.7900000000009</v>
      </c>
      <c r="I61" s="45">
        <v>8633.7900000000009</v>
      </c>
    </row>
    <row r="62" spans="1:9" x14ac:dyDescent="0.25">
      <c r="A62" t="s">
        <v>63</v>
      </c>
      <c r="B62" s="43" t="s">
        <v>127</v>
      </c>
      <c r="C62" s="43" t="s">
        <v>65</v>
      </c>
      <c r="D62" s="44" t="s">
        <v>122</v>
      </c>
      <c r="E62" s="45">
        <v>3693.599999999999</v>
      </c>
      <c r="I62" s="45">
        <v>3693.599999999999</v>
      </c>
    </row>
    <row r="63" spans="1:9" x14ac:dyDescent="0.25">
      <c r="A63" t="s">
        <v>63</v>
      </c>
      <c r="B63" s="43" t="s">
        <v>128</v>
      </c>
      <c r="C63" s="43" t="s">
        <v>65</v>
      </c>
      <c r="D63" s="44" t="s">
        <v>122</v>
      </c>
      <c r="E63" s="45">
        <v>4110.75</v>
      </c>
      <c r="I63" s="45">
        <v>4110.75</v>
      </c>
    </row>
    <row r="64" spans="1:9" x14ac:dyDescent="0.25">
      <c r="A64" t="s">
        <v>63</v>
      </c>
      <c r="B64" s="43" t="s">
        <v>129</v>
      </c>
      <c r="C64" s="43" t="s">
        <v>65</v>
      </c>
      <c r="D64" s="44" t="s">
        <v>122</v>
      </c>
      <c r="E64" s="45">
        <v>3021.7536000000014</v>
      </c>
      <c r="I64" s="45">
        <v>3021.7536000000014</v>
      </c>
    </row>
    <row r="65" spans="1:9" x14ac:dyDescent="0.25">
      <c r="A65" t="s">
        <v>63</v>
      </c>
      <c r="B65" s="43" t="s">
        <v>130</v>
      </c>
      <c r="C65" s="43" t="s">
        <v>65</v>
      </c>
      <c r="D65" s="44" t="s">
        <v>122</v>
      </c>
      <c r="E65" s="45">
        <v>3908.7359999999999</v>
      </c>
      <c r="I65" s="45">
        <v>3908.7359999999999</v>
      </c>
    </row>
    <row r="66" spans="1:9" x14ac:dyDescent="0.25">
      <c r="A66" t="s">
        <v>63</v>
      </c>
      <c r="B66" s="43" t="s">
        <v>131</v>
      </c>
      <c r="C66" s="43" t="s">
        <v>65</v>
      </c>
      <c r="D66" s="44" t="s">
        <v>122</v>
      </c>
      <c r="E66" s="45">
        <v>3420.1440000000007</v>
      </c>
      <c r="I66" s="45">
        <v>3420.1440000000007</v>
      </c>
    </row>
    <row r="67" spans="1:9" x14ac:dyDescent="0.25">
      <c r="A67" t="s">
        <v>63</v>
      </c>
      <c r="B67" s="43" t="s">
        <v>132</v>
      </c>
      <c r="C67" s="43" t="s">
        <v>65</v>
      </c>
      <c r="D67" s="44" t="s">
        <v>122</v>
      </c>
      <c r="E67" s="45">
        <v>7817.4719999999998</v>
      </c>
      <c r="I67" s="45">
        <v>7817.4719999999998</v>
      </c>
    </row>
    <row r="68" spans="1:9" x14ac:dyDescent="0.25">
      <c r="A68" t="s">
        <v>63</v>
      </c>
      <c r="B68" s="43" t="s">
        <v>133</v>
      </c>
      <c r="C68" s="43" t="s">
        <v>65</v>
      </c>
      <c r="D68" s="44" t="s">
        <v>122</v>
      </c>
      <c r="E68" s="45">
        <v>4110.75</v>
      </c>
      <c r="I68" s="45">
        <v>4110.75</v>
      </c>
    </row>
    <row r="69" spans="1:9" x14ac:dyDescent="0.25">
      <c r="A69" t="s">
        <v>63</v>
      </c>
      <c r="B69" s="43" t="s">
        <v>134</v>
      </c>
      <c r="C69" s="43" t="s">
        <v>65</v>
      </c>
      <c r="D69" s="44" t="s">
        <v>122</v>
      </c>
      <c r="E69" s="45">
        <v>3307.3920000000003</v>
      </c>
      <c r="I69" s="45">
        <v>3307.3920000000003</v>
      </c>
    </row>
    <row r="70" spans="1:9" x14ac:dyDescent="0.25">
      <c r="A70" t="s">
        <v>63</v>
      </c>
      <c r="B70" s="43" t="s">
        <v>135</v>
      </c>
      <c r="C70" s="43" t="s">
        <v>65</v>
      </c>
      <c r="D70" s="44" t="s">
        <v>122</v>
      </c>
      <c r="E70" s="45">
        <v>2931.5520000000015</v>
      </c>
      <c r="I70" s="45">
        <v>2931.5520000000015</v>
      </c>
    </row>
    <row r="71" spans="1:9" x14ac:dyDescent="0.25">
      <c r="A71" t="s">
        <v>63</v>
      </c>
      <c r="B71" s="43" t="s">
        <v>136</v>
      </c>
      <c r="C71" s="43" t="s">
        <v>65</v>
      </c>
      <c r="D71" s="44" t="s">
        <v>122</v>
      </c>
      <c r="E71" s="45">
        <v>5863.104000000003</v>
      </c>
      <c r="I71" s="45">
        <v>5863.104000000003</v>
      </c>
    </row>
    <row r="72" spans="1:9" x14ac:dyDescent="0.25">
      <c r="A72" t="s">
        <v>63</v>
      </c>
      <c r="B72" s="43" t="s">
        <v>137</v>
      </c>
      <c r="C72" s="43" t="s">
        <v>65</v>
      </c>
      <c r="D72" s="44" t="s">
        <v>122</v>
      </c>
      <c r="E72" s="45">
        <v>3269.8079999999982</v>
      </c>
      <c r="I72" s="45">
        <v>3269.8079999999982</v>
      </c>
    </row>
    <row r="73" spans="1:9" x14ac:dyDescent="0.25">
      <c r="A73" t="s">
        <v>63</v>
      </c>
      <c r="B73" s="43" t="s">
        <v>138</v>
      </c>
      <c r="C73" s="43" t="s">
        <v>65</v>
      </c>
      <c r="D73" s="44" t="s">
        <v>122</v>
      </c>
      <c r="E73" s="45">
        <v>6327.2664000000004</v>
      </c>
      <c r="I73" s="45">
        <v>6327.2664000000004</v>
      </c>
    </row>
    <row r="74" spans="1:9" x14ac:dyDescent="0.25">
      <c r="A74" t="s">
        <v>63</v>
      </c>
      <c r="B74" s="43" t="s">
        <v>139</v>
      </c>
      <c r="C74" s="43" t="s">
        <v>65</v>
      </c>
      <c r="D74" s="44" t="s">
        <v>122</v>
      </c>
      <c r="E74" s="45">
        <v>7011.3600000000015</v>
      </c>
      <c r="I74" s="45">
        <v>7011.3600000000015</v>
      </c>
    </row>
    <row r="75" spans="1:9" x14ac:dyDescent="0.25">
      <c r="A75" t="s">
        <v>63</v>
      </c>
      <c r="B75" s="43" t="s">
        <v>140</v>
      </c>
      <c r="C75" s="43" t="s">
        <v>65</v>
      </c>
      <c r="D75" s="44" t="s">
        <v>141</v>
      </c>
      <c r="E75" s="45">
        <v>15995.059200000003</v>
      </c>
      <c r="I75" s="45">
        <v>15995.059200000003</v>
      </c>
    </row>
    <row r="76" spans="1:9" x14ac:dyDescent="0.25">
      <c r="A76" t="s">
        <v>63</v>
      </c>
      <c r="B76" s="43" t="s">
        <v>142</v>
      </c>
      <c r="C76" s="43" t="s">
        <v>65</v>
      </c>
      <c r="D76" s="44" t="s">
        <v>141</v>
      </c>
      <c r="E76" s="45">
        <v>11437.056000000008</v>
      </c>
      <c r="I76" s="45">
        <v>11437.056000000008</v>
      </c>
    </row>
    <row r="77" spans="1:9" x14ac:dyDescent="0.25">
      <c r="A77" t="s">
        <v>63</v>
      </c>
      <c r="B77" s="43" t="s">
        <v>143</v>
      </c>
      <c r="C77" s="43" t="s">
        <v>65</v>
      </c>
      <c r="D77" s="44" t="s">
        <v>141</v>
      </c>
      <c r="E77" s="45">
        <v>3700.2240000000011</v>
      </c>
      <c r="I77" s="45">
        <v>3700.2240000000011</v>
      </c>
    </row>
    <row r="78" spans="1:9" x14ac:dyDescent="0.25">
      <c r="A78" t="s">
        <v>63</v>
      </c>
      <c r="B78" s="43" t="s">
        <v>144</v>
      </c>
      <c r="C78" s="43" t="s">
        <v>65</v>
      </c>
      <c r="D78" s="44" t="s">
        <v>141</v>
      </c>
      <c r="E78" s="45">
        <v>6391.2960000000021</v>
      </c>
      <c r="I78" s="45">
        <v>6391.2960000000021</v>
      </c>
    </row>
    <row r="79" spans="1:9" x14ac:dyDescent="0.25">
      <c r="A79" t="s">
        <v>63</v>
      </c>
      <c r="B79" s="43" t="s">
        <v>145</v>
      </c>
      <c r="C79" s="43" t="s">
        <v>65</v>
      </c>
      <c r="D79" s="44" t="s">
        <v>141</v>
      </c>
      <c r="E79" s="45">
        <v>1681.9200000000005</v>
      </c>
      <c r="I79" s="45">
        <v>1681.9200000000005</v>
      </c>
    </row>
    <row r="80" spans="1:9" x14ac:dyDescent="0.25">
      <c r="A80" t="s">
        <v>63</v>
      </c>
      <c r="B80" s="43" t="s">
        <v>146</v>
      </c>
      <c r="C80" s="43" t="s">
        <v>65</v>
      </c>
      <c r="D80" s="44" t="s">
        <v>141</v>
      </c>
      <c r="E80" s="45">
        <v>11467.007999999996</v>
      </c>
      <c r="I80" s="45">
        <v>11467.007999999996</v>
      </c>
    </row>
    <row r="81" spans="1:9" x14ac:dyDescent="0.25">
      <c r="A81" t="s">
        <v>63</v>
      </c>
      <c r="B81" s="43" t="s">
        <v>147</v>
      </c>
      <c r="C81" s="43" t="s">
        <v>65</v>
      </c>
      <c r="D81" s="44" t="s">
        <v>141</v>
      </c>
      <c r="E81" s="45">
        <v>6054.9120000000039</v>
      </c>
      <c r="I81" s="45">
        <v>6054.9120000000039</v>
      </c>
    </row>
    <row r="82" spans="1:9" x14ac:dyDescent="0.25">
      <c r="A82" t="s">
        <v>63</v>
      </c>
      <c r="B82" s="43" t="s">
        <v>148</v>
      </c>
      <c r="C82" s="43" t="s">
        <v>65</v>
      </c>
      <c r="D82" s="44" t="s">
        <v>149</v>
      </c>
      <c r="E82" s="45">
        <v>13037.241600000005</v>
      </c>
      <c r="I82" s="45">
        <v>13037.241600000005</v>
      </c>
    </row>
    <row r="83" spans="1:9" x14ac:dyDescent="0.25">
      <c r="A83" t="s">
        <v>63</v>
      </c>
      <c r="B83" s="43" t="s">
        <v>150</v>
      </c>
      <c r="C83" s="43" t="s">
        <v>65</v>
      </c>
      <c r="D83" s="44" t="s">
        <v>149</v>
      </c>
      <c r="E83" s="45">
        <v>4537.7280000000001</v>
      </c>
      <c r="I83" s="45">
        <v>4537.7280000000001</v>
      </c>
    </row>
    <row r="84" spans="1:9" x14ac:dyDescent="0.25">
      <c r="A84" t="s">
        <v>63</v>
      </c>
      <c r="B84" s="43" t="s">
        <v>151</v>
      </c>
      <c r="C84" s="43" t="s">
        <v>65</v>
      </c>
      <c r="D84" s="44" t="s">
        <v>149</v>
      </c>
      <c r="E84" s="45">
        <v>4537.7280000000001</v>
      </c>
      <c r="I84" s="45">
        <v>4537.7280000000001</v>
      </c>
    </row>
    <row r="85" spans="1:9" x14ac:dyDescent="0.25">
      <c r="A85" t="s">
        <v>63</v>
      </c>
      <c r="B85" s="43" t="s">
        <v>152</v>
      </c>
      <c r="C85" s="43" t="s">
        <v>65</v>
      </c>
      <c r="D85" s="44" t="s">
        <v>149</v>
      </c>
      <c r="E85" s="45">
        <v>33160.319999999992</v>
      </c>
      <c r="I85" s="45">
        <v>33160.319999999992</v>
      </c>
    </row>
    <row r="86" spans="1:9" x14ac:dyDescent="0.25">
      <c r="A86" t="s">
        <v>63</v>
      </c>
      <c r="B86" s="43" t="s">
        <v>153</v>
      </c>
      <c r="C86" s="43" t="s">
        <v>65</v>
      </c>
      <c r="D86" s="44" t="s">
        <v>149</v>
      </c>
      <c r="E86" s="45">
        <v>18849.02399999999</v>
      </c>
      <c r="I86" s="45">
        <v>18849.02399999999</v>
      </c>
    </row>
    <row r="87" spans="1:9" x14ac:dyDescent="0.25">
      <c r="A87" t="s">
        <v>63</v>
      </c>
      <c r="B87" s="43" t="s">
        <v>154</v>
      </c>
      <c r="C87" s="43" t="s">
        <v>65</v>
      </c>
      <c r="D87" s="44" t="s">
        <v>149</v>
      </c>
      <c r="E87" s="45">
        <v>17278.271999999997</v>
      </c>
      <c r="I87" s="45">
        <v>17278.271999999997</v>
      </c>
    </row>
    <row r="88" spans="1:9" x14ac:dyDescent="0.25">
      <c r="A88" t="s">
        <v>63</v>
      </c>
      <c r="B88" s="43" t="s">
        <v>155</v>
      </c>
      <c r="C88" s="43" t="s">
        <v>65</v>
      </c>
      <c r="D88" s="44" t="s">
        <v>149</v>
      </c>
      <c r="E88" s="45">
        <v>28733.644800000002</v>
      </c>
      <c r="I88" s="45">
        <v>28733.644800000002</v>
      </c>
    </row>
    <row r="89" spans="1:9" x14ac:dyDescent="0.25">
      <c r="A89" t="s">
        <v>63</v>
      </c>
      <c r="B89" s="43" t="s">
        <v>156</v>
      </c>
      <c r="C89" s="43" t="s">
        <v>65</v>
      </c>
      <c r="D89" s="44" t="s">
        <v>149</v>
      </c>
      <c r="E89" s="45">
        <v>9735.3900000000012</v>
      </c>
      <c r="I89" s="45">
        <v>9735.3900000000012</v>
      </c>
    </row>
    <row r="90" spans="1:9" x14ac:dyDescent="0.25">
      <c r="A90" t="s">
        <v>63</v>
      </c>
      <c r="B90" s="43" t="s">
        <v>157</v>
      </c>
      <c r="C90" s="43" t="s">
        <v>65</v>
      </c>
      <c r="D90" s="44" t="s">
        <v>149</v>
      </c>
      <c r="E90" s="45">
        <v>9049.2767999999996</v>
      </c>
      <c r="I90" s="45">
        <v>9049.2767999999996</v>
      </c>
    </row>
    <row r="91" spans="1:9" x14ac:dyDescent="0.25">
      <c r="A91" t="s">
        <v>63</v>
      </c>
      <c r="B91" s="43" t="s">
        <v>158</v>
      </c>
      <c r="C91" s="43" t="s">
        <v>65</v>
      </c>
      <c r="D91" s="44" t="s">
        <v>149</v>
      </c>
      <c r="E91" s="45">
        <v>16754.687999999995</v>
      </c>
      <c r="I91" s="45">
        <v>16754.687999999995</v>
      </c>
    </row>
    <row r="92" spans="1:9" x14ac:dyDescent="0.25">
      <c r="A92" t="s">
        <v>63</v>
      </c>
      <c r="B92" s="43" t="s">
        <v>159</v>
      </c>
      <c r="C92" s="43" t="s">
        <v>65</v>
      </c>
      <c r="D92" s="44" t="s">
        <v>149</v>
      </c>
      <c r="E92" s="45">
        <v>31764.096000000012</v>
      </c>
      <c r="I92" s="45">
        <v>31764.096000000012</v>
      </c>
    </row>
    <row r="93" spans="1:9" x14ac:dyDescent="0.25">
      <c r="A93" t="s">
        <v>63</v>
      </c>
      <c r="B93" s="43" t="s">
        <v>160</v>
      </c>
      <c r="C93" s="43" t="s">
        <v>65</v>
      </c>
      <c r="D93" s="44" t="s">
        <v>149</v>
      </c>
      <c r="E93" s="45">
        <v>5584.8959999999943</v>
      </c>
      <c r="I93" s="45">
        <v>5584.8959999999943</v>
      </c>
    </row>
    <row r="94" spans="1:9" x14ac:dyDescent="0.25">
      <c r="A94" t="s">
        <v>63</v>
      </c>
      <c r="B94" s="43" t="s">
        <v>161</v>
      </c>
      <c r="C94" s="43" t="s">
        <v>65</v>
      </c>
      <c r="D94" s="44" t="s">
        <v>149</v>
      </c>
      <c r="E94" s="45">
        <v>33387.206399999981</v>
      </c>
      <c r="I94" s="45">
        <v>33387.206399999981</v>
      </c>
    </row>
    <row r="95" spans="1:9" x14ac:dyDescent="0.25">
      <c r="A95" t="s">
        <v>63</v>
      </c>
      <c r="B95" s="43" t="s">
        <v>162</v>
      </c>
      <c r="C95" s="43" t="s">
        <v>65</v>
      </c>
      <c r="D95" s="44" t="s">
        <v>149</v>
      </c>
      <c r="E95" s="45">
        <v>12216.960000000005</v>
      </c>
      <c r="I95" s="45">
        <v>12216.960000000005</v>
      </c>
    </row>
    <row r="96" spans="1:9" x14ac:dyDescent="0.25">
      <c r="A96" t="s">
        <v>63</v>
      </c>
      <c r="B96" s="43" t="s">
        <v>163</v>
      </c>
      <c r="C96" s="43" t="s">
        <v>65</v>
      </c>
      <c r="D96" s="44" t="s">
        <v>149</v>
      </c>
      <c r="E96" s="45">
        <v>4886.7839999999969</v>
      </c>
      <c r="I96" s="45">
        <v>4886.7839999999969</v>
      </c>
    </row>
    <row r="97" spans="1:9" x14ac:dyDescent="0.25">
      <c r="A97" t="s">
        <v>63</v>
      </c>
      <c r="B97" s="43" t="s">
        <v>164</v>
      </c>
      <c r="C97" s="43" t="s">
        <v>65</v>
      </c>
      <c r="D97" s="44" t="s">
        <v>149</v>
      </c>
      <c r="E97" s="45">
        <v>11169.791999999989</v>
      </c>
      <c r="I97" s="45">
        <v>11169.791999999989</v>
      </c>
    </row>
    <row r="98" spans="1:9" x14ac:dyDescent="0.25">
      <c r="A98" t="s">
        <v>63</v>
      </c>
      <c r="B98" s="43" t="s">
        <v>165</v>
      </c>
      <c r="C98" s="43" t="s">
        <v>65</v>
      </c>
      <c r="D98" s="44" t="s">
        <v>149</v>
      </c>
      <c r="E98" s="45">
        <v>22688.639999999981</v>
      </c>
      <c r="I98" s="45">
        <v>22688.639999999981</v>
      </c>
    </row>
    <row r="99" spans="1:9" x14ac:dyDescent="0.25">
      <c r="A99" t="s">
        <v>63</v>
      </c>
      <c r="B99" s="43" t="s">
        <v>166</v>
      </c>
      <c r="C99" s="43" t="s">
        <v>65</v>
      </c>
      <c r="D99" s="44" t="s">
        <v>149</v>
      </c>
      <c r="E99" s="45">
        <v>31764.096000000012</v>
      </c>
      <c r="I99" s="45">
        <v>31764.096000000012</v>
      </c>
    </row>
    <row r="100" spans="1:9" x14ac:dyDescent="0.25">
      <c r="A100" t="s">
        <v>63</v>
      </c>
      <c r="B100" s="43" t="s">
        <v>167</v>
      </c>
      <c r="C100" s="43" t="s">
        <v>65</v>
      </c>
      <c r="D100" s="44" t="s">
        <v>168</v>
      </c>
      <c r="E100" s="45">
        <v>18144</v>
      </c>
      <c r="I100" s="45">
        <v>18144</v>
      </c>
    </row>
    <row r="101" spans="1:9" x14ac:dyDescent="0.25">
      <c r="A101" t="s">
        <v>63</v>
      </c>
      <c r="B101" s="43" t="s">
        <v>169</v>
      </c>
      <c r="C101" s="43" t="s">
        <v>65</v>
      </c>
      <c r="D101" s="44" t="s">
        <v>168</v>
      </c>
      <c r="E101" s="45">
        <v>17055.360000000004</v>
      </c>
      <c r="I101" s="45">
        <v>17055.360000000004</v>
      </c>
    </row>
    <row r="102" spans="1:9" x14ac:dyDescent="0.25">
      <c r="A102" t="s">
        <v>63</v>
      </c>
      <c r="B102" s="43" t="s">
        <v>170</v>
      </c>
      <c r="C102" s="43" t="s">
        <v>65</v>
      </c>
      <c r="D102" s="44" t="s">
        <v>168</v>
      </c>
      <c r="E102" s="45">
        <v>4536</v>
      </c>
      <c r="I102" s="45">
        <v>4536</v>
      </c>
    </row>
    <row r="103" spans="1:9" x14ac:dyDescent="0.25">
      <c r="A103" t="s">
        <v>63</v>
      </c>
      <c r="B103" s="43" t="s">
        <v>171</v>
      </c>
      <c r="C103" s="43" t="s">
        <v>65</v>
      </c>
      <c r="D103" s="44" t="s">
        <v>168</v>
      </c>
      <c r="E103" s="45">
        <v>4536</v>
      </c>
      <c r="I103" s="45">
        <v>4536</v>
      </c>
    </row>
    <row r="104" spans="1:9" x14ac:dyDescent="0.25">
      <c r="A104" t="s">
        <v>63</v>
      </c>
      <c r="B104" s="43" t="s">
        <v>172</v>
      </c>
      <c r="C104" s="43" t="s">
        <v>65</v>
      </c>
      <c r="D104" s="44" t="s">
        <v>168</v>
      </c>
      <c r="E104" s="45">
        <v>4677.7500000000009</v>
      </c>
      <c r="I104" s="45">
        <v>4677.7500000000009</v>
      </c>
    </row>
    <row r="105" spans="1:9" x14ac:dyDescent="0.25">
      <c r="A105" t="s">
        <v>63</v>
      </c>
      <c r="B105" s="43" t="s">
        <v>173</v>
      </c>
      <c r="C105" s="43" t="s">
        <v>65</v>
      </c>
      <c r="D105" s="44" t="s">
        <v>168</v>
      </c>
      <c r="E105" s="45">
        <v>18325.439999999991</v>
      </c>
      <c r="I105" s="45">
        <v>18325.439999999991</v>
      </c>
    </row>
    <row r="106" spans="1:9" x14ac:dyDescent="0.25">
      <c r="A106" t="s">
        <v>63</v>
      </c>
      <c r="B106" s="43" t="s">
        <v>174</v>
      </c>
      <c r="C106" s="43" t="s">
        <v>65</v>
      </c>
      <c r="D106" s="44" t="s">
        <v>168</v>
      </c>
      <c r="E106" s="45">
        <v>8709.1199999999953</v>
      </c>
      <c r="I106" s="45">
        <v>8709.1199999999953</v>
      </c>
    </row>
    <row r="107" spans="1:9" x14ac:dyDescent="0.25">
      <c r="A107" t="s">
        <v>63</v>
      </c>
      <c r="B107" s="43" t="s">
        <v>175</v>
      </c>
      <c r="C107" s="43" t="s">
        <v>65</v>
      </c>
      <c r="D107" s="44" t="s">
        <v>176</v>
      </c>
      <c r="E107" s="45">
        <v>4819.0463999999974</v>
      </c>
      <c r="I107" s="45">
        <v>4819.0463999999974</v>
      </c>
    </row>
    <row r="108" spans="1:9" x14ac:dyDescent="0.25">
      <c r="A108" t="s">
        <v>63</v>
      </c>
      <c r="B108" s="43" t="s">
        <v>177</v>
      </c>
      <c r="C108" s="43" t="s">
        <v>65</v>
      </c>
      <c r="D108" s="44" t="s">
        <v>176</v>
      </c>
      <c r="E108" s="45">
        <v>20476.108799999987</v>
      </c>
      <c r="I108" s="45">
        <v>20476.108799999987</v>
      </c>
    </row>
    <row r="109" spans="1:9" x14ac:dyDescent="0.25">
      <c r="A109" t="s">
        <v>63</v>
      </c>
      <c r="B109" s="43" t="s">
        <v>178</v>
      </c>
      <c r="C109" s="43" t="s">
        <v>65</v>
      </c>
      <c r="D109" s="44" t="s">
        <v>179</v>
      </c>
      <c r="E109" s="45">
        <v>4849.9452000000001</v>
      </c>
      <c r="I109" s="45">
        <v>4849.9452000000001</v>
      </c>
    </row>
    <row r="110" spans="1:9" x14ac:dyDescent="0.25">
      <c r="A110" t="s">
        <v>63</v>
      </c>
      <c r="B110" s="43" t="s">
        <v>180</v>
      </c>
      <c r="C110" s="43" t="s">
        <v>65</v>
      </c>
      <c r="D110" s="44" t="s">
        <v>179</v>
      </c>
      <c r="E110" s="45">
        <v>13417.055999999986</v>
      </c>
      <c r="I110" s="45">
        <v>13417.055999999986</v>
      </c>
    </row>
    <row r="111" spans="1:9" x14ac:dyDescent="0.25">
      <c r="A111" t="s">
        <v>63</v>
      </c>
      <c r="B111" s="43" t="s">
        <v>181</v>
      </c>
      <c r="C111" s="43" t="s">
        <v>65</v>
      </c>
      <c r="D111" s="44" t="s">
        <v>179</v>
      </c>
      <c r="E111" s="45">
        <v>24040.799999999985</v>
      </c>
      <c r="I111" s="45">
        <v>24040.799999999985</v>
      </c>
    </row>
    <row r="112" spans="1:9" x14ac:dyDescent="0.25">
      <c r="A112" t="s">
        <v>63</v>
      </c>
      <c r="B112" s="43" t="s">
        <v>182</v>
      </c>
      <c r="C112" s="43" t="s">
        <v>65</v>
      </c>
      <c r="D112" s="44" t="s">
        <v>179</v>
      </c>
      <c r="E112" s="45">
        <v>19415.807999999994</v>
      </c>
      <c r="I112" s="45">
        <v>19415.807999999994</v>
      </c>
    </row>
    <row r="113" spans="1:9" x14ac:dyDescent="0.25">
      <c r="A113" t="s">
        <v>63</v>
      </c>
      <c r="B113" s="43" t="s">
        <v>183</v>
      </c>
      <c r="C113" s="43" t="s">
        <v>65</v>
      </c>
      <c r="D113" s="44" t="s">
        <v>184</v>
      </c>
      <c r="E113" s="45">
        <v>3863.8079999999977</v>
      </c>
      <c r="I113" s="45">
        <v>3863.8079999999977</v>
      </c>
    </row>
    <row r="114" spans="1:9" x14ac:dyDescent="0.25">
      <c r="A114" t="s">
        <v>63</v>
      </c>
      <c r="B114" s="43" t="s">
        <v>185</v>
      </c>
      <c r="C114" s="43" t="s">
        <v>65</v>
      </c>
      <c r="D114" s="44" t="s">
        <v>184</v>
      </c>
      <c r="E114" s="45">
        <v>2852.927999999999</v>
      </c>
      <c r="I114" s="45">
        <v>2852.927999999999</v>
      </c>
    </row>
    <row r="115" spans="1:9" x14ac:dyDescent="0.25">
      <c r="A115" t="s">
        <v>63</v>
      </c>
      <c r="B115" s="43" t="s">
        <v>186</v>
      </c>
      <c r="C115" s="43" t="s">
        <v>65</v>
      </c>
      <c r="D115" s="44" t="s">
        <v>184</v>
      </c>
      <c r="E115" s="45">
        <v>5110.5599999999986</v>
      </c>
      <c r="I115" s="45">
        <v>5110.5599999999986</v>
      </c>
    </row>
    <row r="116" spans="1:9" x14ac:dyDescent="0.25">
      <c r="A116" t="s">
        <v>63</v>
      </c>
      <c r="B116" s="43" t="s">
        <v>187</v>
      </c>
      <c r="C116" s="43" t="s">
        <v>65</v>
      </c>
      <c r="D116" s="44" t="s">
        <v>184</v>
      </c>
      <c r="E116" s="45">
        <v>32280.767999999993</v>
      </c>
      <c r="I116" s="45">
        <v>32280.767999999993</v>
      </c>
    </row>
    <row r="117" spans="1:9" x14ac:dyDescent="0.25">
      <c r="A117" t="s">
        <v>63</v>
      </c>
      <c r="B117" s="43" t="s">
        <v>188</v>
      </c>
      <c r="C117" s="43" t="s">
        <v>65</v>
      </c>
      <c r="D117" s="44" t="s">
        <v>184</v>
      </c>
      <c r="E117" s="45">
        <v>20442.239999999994</v>
      </c>
      <c r="I117" s="45">
        <v>20442.239999999994</v>
      </c>
    </row>
    <row r="118" spans="1:9" x14ac:dyDescent="0.25">
      <c r="A118" t="s">
        <v>63</v>
      </c>
      <c r="B118" s="43" t="s">
        <v>189</v>
      </c>
      <c r="C118" s="43" t="s">
        <v>65</v>
      </c>
      <c r="D118" s="44" t="s">
        <v>184</v>
      </c>
      <c r="E118" s="45">
        <v>23587.199999999983</v>
      </c>
      <c r="I118" s="45">
        <v>23587.199999999983</v>
      </c>
    </row>
    <row r="119" spans="1:9" x14ac:dyDescent="0.25">
      <c r="A119" t="s">
        <v>63</v>
      </c>
      <c r="B119" s="43" t="s">
        <v>190</v>
      </c>
      <c r="C119" s="43" t="s">
        <v>65</v>
      </c>
      <c r="D119" s="44" t="s">
        <v>184</v>
      </c>
      <c r="E119" s="45">
        <v>8592.4799999999923</v>
      </c>
      <c r="I119" s="45">
        <v>8592.4799999999923</v>
      </c>
    </row>
    <row r="120" spans="1:9" x14ac:dyDescent="0.25">
      <c r="A120" t="s">
        <v>63</v>
      </c>
      <c r="B120" s="43" t="s">
        <v>191</v>
      </c>
      <c r="C120" s="43" t="s">
        <v>65</v>
      </c>
      <c r="D120" s="44" t="s">
        <v>184</v>
      </c>
      <c r="E120" s="45">
        <v>4380.4799999999959</v>
      </c>
      <c r="I120" s="45">
        <v>4380.4799999999959</v>
      </c>
    </row>
    <row r="121" spans="1:9" x14ac:dyDescent="0.25">
      <c r="A121" t="s">
        <v>63</v>
      </c>
      <c r="B121" s="43" t="s">
        <v>192</v>
      </c>
      <c r="C121" s="43" t="s">
        <v>65</v>
      </c>
      <c r="D121" s="44" t="s">
        <v>193</v>
      </c>
      <c r="E121" s="45">
        <v>20435.471999999991</v>
      </c>
      <c r="I121" s="45">
        <v>20435.471999999991</v>
      </c>
    </row>
    <row r="122" spans="1:9" x14ac:dyDescent="0.25">
      <c r="A122" t="s">
        <v>63</v>
      </c>
      <c r="B122" s="43" t="s">
        <v>194</v>
      </c>
      <c r="C122" s="43" t="s">
        <v>65</v>
      </c>
      <c r="D122" s="44" t="s">
        <v>193</v>
      </c>
      <c r="E122" s="45">
        <v>13493.375999999995</v>
      </c>
      <c r="I122" s="45">
        <v>13493.375999999995</v>
      </c>
    </row>
    <row r="123" spans="1:9" x14ac:dyDescent="0.25">
      <c r="A123" t="s">
        <v>63</v>
      </c>
      <c r="B123" s="43" t="s">
        <v>195</v>
      </c>
      <c r="C123" s="43" t="s">
        <v>65</v>
      </c>
      <c r="D123" s="44" t="s">
        <v>196</v>
      </c>
      <c r="E123" s="45">
        <v>33799.680000000029</v>
      </c>
      <c r="I123" s="45">
        <v>33799.680000000029</v>
      </c>
    </row>
    <row r="124" spans="1:9" x14ac:dyDescent="0.25">
      <c r="A124" t="s">
        <v>63</v>
      </c>
      <c r="B124" s="43" t="s">
        <v>197</v>
      </c>
      <c r="C124" s="43" t="s">
        <v>65</v>
      </c>
      <c r="D124" s="44" t="s">
        <v>196</v>
      </c>
      <c r="E124" s="45">
        <v>5914.9440000000022</v>
      </c>
      <c r="I124" s="45">
        <v>5914.9440000000022</v>
      </c>
    </row>
    <row r="125" spans="1:9" x14ac:dyDescent="0.25">
      <c r="A125" t="s">
        <v>63</v>
      </c>
      <c r="B125" s="43" t="s">
        <v>198</v>
      </c>
      <c r="C125" s="43" t="s">
        <v>65</v>
      </c>
      <c r="D125" s="44" t="s">
        <v>199</v>
      </c>
      <c r="E125" s="45">
        <v>10907.873279999993</v>
      </c>
      <c r="I125" s="45">
        <v>10907.873279999993</v>
      </c>
    </row>
    <row r="126" spans="1:9" x14ac:dyDescent="0.25">
      <c r="A126" t="s">
        <v>63</v>
      </c>
      <c r="B126" s="43" t="s">
        <v>200</v>
      </c>
      <c r="C126" s="43" t="s">
        <v>65</v>
      </c>
      <c r="D126" s="44" t="s">
        <v>199</v>
      </c>
      <c r="E126" s="45">
        <v>18297.077759999986</v>
      </c>
      <c r="I126" s="45">
        <v>18297.077759999986</v>
      </c>
    </row>
    <row r="127" spans="1:9" x14ac:dyDescent="0.25">
      <c r="A127" t="s">
        <v>63</v>
      </c>
      <c r="B127" s="43" t="s">
        <v>201</v>
      </c>
      <c r="C127" s="43" t="s">
        <v>65</v>
      </c>
      <c r="D127" s="44" t="s">
        <v>199</v>
      </c>
      <c r="E127" s="45">
        <v>42432.284160000003</v>
      </c>
      <c r="I127" s="45">
        <v>42432.284160000003</v>
      </c>
    </row>
    <row r="128" spans="1:9" x14ac:dyDescent="0.25">
      <c r="A128" t="s">
        <v>63</v>
      </c>
      <c r="B128" s="43" t="s">
        <v>202</v>
      </c>
      <c r="C128" s="43" t="s">
        <v>65</v>
      </c>
      <c r="D128" s="44" t="s">
        <v>199</v>
      </c>
      <c r="E128" s="45">
        <v>14778.408959999982</v>
      </c>
      <c r="I128" s="45">
        <v>14778.408959999982</v>
      </c>
    </row>
    <row r="129" spans="1:9" x14ac:dyDescent="0.25">
      <c r="A129" t="s">
        <v>63</v>
      </c>
      <c r="B129" s="43" t="s">
        <v>203</v>
      </c>
      <c r="C129" s="43" t="s">
        <v>65</v>
      </c>
      <c r="D129" s="44" t="s">
        <v>199</v>
      </c>
      <c r="E129" s="45">
        <v>7389.2044799999912</v>
      </c>
      <c r="I129" s="45">
        <v>7389.2044799999912</v>
      </c>
    </row>
    <row r="130" spans="1:9" x14ac:dyDescent="0.25">
      <c r="A130" t="s">
        <v>63</v>
      </c>
      <c r="B130" s="43" t="s">
        <v>204</v>
      </c>
      <c r="C130" s="43" t="s">
        <v>65</v>
      </c>
      <c r="D130" s="44" t="s">
        <v>199</v>
      </c>
      <c r="E130" s="45">
        <v>83343.697920000021</v>
      </c>
      <c r="I130" s="45">
        <v>83343.697920000021</v>
      </c>
    </row>
    <row r="131" spans="1:9" x14ac:dyDescent="0.25">
      <c r="A131" t="s">
        <v>63</v>
      </c>
      <c r="B131" s="43" t="s">
        <v>205</v>
      </c>
      <c r="C131" s="43" t="s">
        <v>65</v>
      </c>
      <c r="D131" s="44" t="s">
        <v>199</v>
      </c>
      <c r="E131" s="45">
        <v>19792.512000000013</v>
      </c>
      <c r="I131" s="45">
        <v>19792.512000000013</v>
      </c>
    </row>
    <row r="132" spans="1:9" x14ac:dyDescent="0.25">
      <c r="A132" t="s">
        <v>63</v>
      </c>
      <c r="B132" s="43" t="s">
        <v>206</v>
      </c>
      <c r="C132" s="43" t="s">
        <v>65</v>
      </c>
      <c r="D132" s="44" t="s">
        <v>207</v>
      </c>
      <c r="E132" s="45">
        <v>50761.727999999966</v>
      </c>
      <c r="I132" s="45">
        <v>50761.727999999966</v>
      </c>
    </row>
    <row r="133" spans="1:9" x14ac:dyDescent="0.25">
      <c r="A133" t="s">
        <v>63</v>
      </c>
      <c r="B133" s="43" t="s">
        <v>208</v>
      </c>
      <c r="C133" s="43" t="s">
        <v>65</v>
      </c>
      <c r="D133" s="44" t="s">
        <v>207</v>
      </c>
      <c r="E133" s="45">
        <v>18662.400000000001</v>
      </c>
      <c r="I133" s="45">
        <v>18662.400000000001</v>
      </c>
    </row>
    <row r="134" spans="1:9" x14ac:dyDescent="0.25">
      <c r="A134" t="s">
        <v>63</v>
      </c>
      <c r="B134" s="43" t="s">
        <v>209</v>
      </c>
      <c r="C134" s="43" t="s">
        <v>65</v>
      </c>
      <c r="D134" s="44" t="s">
        <v>207</v>
      </c>
      <c r="E134" s="45">
        <v>65691.648000000059</v>
      </c>
      <c r="I134" s="45">
        <v>65691.648000000059</v>
      </c>
    </row>
    <row r="135" spans="1:9" x14ac:dyDescent="0.25">
      <c r="A135" t="s">
        <v>63</v>
      </c>
      <c r="B135" s="43" t="s">
        <v>210</v>
      </c>
      <c r="C135" s="43" t="s">
        <v>65</v>
      </c>
      <c r="D135" s="44" t="s">
        <v>207</v>
      </c>
      <c r="E135" s="45">
        <v>75396.096000000049</v>
      </c>
      <c r="I135" s="45">
        <v>75396.096000000049</v>
      </c>
    </row>
    <row r="136" spans="1:9" x14ac:dyDescent="0.25">
      <c r="A136" t="s">
        <v>63</v>
      </c>
      <c r="B136" s="43" t="s">
        <v>211</v>
      </c>
      <c r="C136" s="43" t="s">
        <v>65</v>
      </c>
      <c r="D136" s="44" t="s">
        <v>207</v>
      </c>
      <c r="E136" s="45">
        <v>5673.3696000000027</v>
      </c>
      <c r="I136" s="45">
        <v>5673.3696000000027</v>
      </c>
    </row>
    <row r="137" spans="1:9" x14ac:dyDescent="0.25">
      <c r="A137" t="s">
        <v>63</v>
      </c>
      <c r="B137" s="43" t="s">
        <v>212</v>
      </c>
      <c r="C137" s="43" t="s">
        <v>65</v>
      </c>
      <c r="D137" s="44" t="s">
        <v>207</v>
      </c>
      <c r="E137" s="45">
        <v>26873.856000000025</v>
      </c>
      <c r="I137" s="45">
        <v>26873.856000000025</v>
      </c>
    </row>
    <row r="138" spans="1:9" x14ac:dyDescent="0.25">
      <c r="A138" t="s">
        <v>63</v>
      </c>
      <c r="B138" s="43" t="s">
        <v>213</v>
      </c>
      <c r="C138" s="43" t="s">
        <v>65</v>
      </c>
      <c r="D138" s="44" t="s">
        <v>214</v>
      </c>
      <c r="E138" s="45">
        <v>25402.291199999978</v>
      </c>
      <c r="I138" s="45">
        <v>25402.291199999978</v>
      </c>
    </row>
    <row r="139" spans="1:9" x14ac:dyDescent="0.25">
      <c r="A139" t="s">
        <v>63</v>
      </c>
      <c r="B139" s="43" t="s">
        <v>215</v>
      </c>
      <c r="C139" s="43" t="s">
        <v>65</v>
      </c>
      <c r="D139" s="44" t="s">
        <v>214</v>
      </c>
      <c r="E139" s="45">
        <v>21885.050880000003</v>
      </c>
      <c r="I139" s="45">
        <v>21885.050880000003</v>
      </c>
    </row>
    <row r="140" spans="1:9" x14ac:dyDescent="0.25">
      <c r="A140" t="s">
        <v>63</v>
      </c>
      <c r="B140" s="43" t="s">
        <v>216</v>
      </c>
      <c r="C140" s="43" t="s">
        <v>65</v>
      </c>
      <c r="D140" s="44" t="s">
        <v>214</v>
      </c>
      <c r="E140" s="45">
        <v>13678.15680000001</v>
      </c>
      <c r="I140" s="45">
        <v>13678.15680000001</v>
      </c>
    </row>
    <row r="141" spans="1:9" x14ac:dyDescent="0.25">
      <c r="A141" t="s">
        <v>63</v>
      </c>
      <c r="B141" s="43" t="s">
        <v>217</v>
      </c>
      <c r="C141" s="43" t="s">
        <v>65</v>
      </c>
      <c r="D141" s="44" t="s">
        <v>214</v>
      </c>
      <c r="E141" s="45">
        <v>12896.547839999987</v>
      </c>
      <c r="I141" s="45">
        <v>12896.547839999987</v>
      </c>
    </row>
    <row r="142" spans="1:9" x14ac:dyDescent="0.25">
      <c r="A142" t="s">
        <v>63</v>
      </c>
      <c r="B142" s="43" t="s">
        <v>218</v>
      </c>
      <c r="C142" s="43" t="s">
        <v>65</v>
      </c>
      <c r="D142" s="44" t="s">
        <v>214</v>
      </c>
      <c r="E142" s="45">
        <v>47287.34207999998</v>
      </c>
      <c r="I142" s="45">
        <v>47287.34207999998</v>
      </c>
    </row>
    <row r="143" spans="1:9" x14ac:dyDescent="0.25">
      <c r="A143" t="s">
        <v>63</v>
      </c>
      <c r="B143" s="43" t="s">
        <v>219</v>
      </c>
      <c r="C143" s="43" t="s">
        <v>65</v>
      </c>
      <c r="D143" s="44" t="s">
        <v>214</v>
      </c>
      <c r="E143" s="45">
        <v>15632.179199999993</v>
      </c>
      <c r="I143" s="45">
        <v>15632.179199999993</v>
      </c>
    </row>
    <row r="144" spans="1:9" x14ac:dyDescent="0.25">
      <c r="A144" t="s">
        <v>63</v>
      </c>
      <c r="B144" s="43" t="s">
        <v>220</v>
      </c>
      <c r="C144" s="43" t="s">
        <v>65</v>
      </c>
      <c r="D144" s="44" t="s">
        <v>214</v>
      </c>
      <c r="E144" s="45">
        <v>18367.810559999994</v>
      </c>
      <c r="I144" s="45">
        <v>18367.810559999994</v>
      </c>
    </row>
    <row r="145" spans="1:9" x14ac:dyDescent="0.25">
      <c r="A145" t="s">
        <v>63</v>
      </c>
      <c r="B145" s="43" t="s">
        <v>221</v>
      </c>
      <c r="C145" s="43" t="s">
        <v>65</v>
      </c>
      <c r="D145" s="44" t="s">
        <v>214</v>
      </c>
      <c r="E145" s="45">
        <v>29432.937600000019</v>
      </c>
      <c r="I145" s="45">
        <v>29432.937600000019</v>
      </c>
    </row>
    <row r="146" spans="1:9" x14ac:dyDescent="0.25">
      <c r="A146" t="s">
        <v>63</v>
      </c>
      <c r="B146" s="43" t="s">
        <v>222</v>
      </c>
      <c r="C146" s="43" t="s">
        <v>65</v>
      </c>
      <c r="D146" s="44" t="s">
        <v>214</v>
      </c>
      <c r="E146" s="45">
        <v>14459.765760000006</v>
      </c>
      <c r="I146" s="45">
        <v>14459.765760000006</v>
      </c>
    </row>
    <row r="147" spans="1:9" x14ac:dyDescent="0.25">
      <c r="A147" t="s">
        <v>63</v>
      </c>
      <c r="B147" s="43" t="s">
        <v>223</v>
      </c>
      <c r="C147" s="43" t="s">
        <v>65</v>
      </c>
      <c r="D147" s="44" t="s">
        <v>214</v>
      </c>
      <c r="E147" s="45">
        <v>60818.947200000024</v>
      </c>
      <c r="I147" s="45">
        <v>60818.947200000024</v>
      </c>
    </row>
    <row r="148" spans="1:9" x14ac:dyDescent="0.25">
      <c r="A148" t="s">
        <v>63</v>
      </c>
      <c r="B148" s="43" t="s">
        <v>224</v>
      </c>
      <c r="C148" s="43" t="s">
        <v>65</v>
      </c>
      <c r="D148" s="44" t="s">
        <v>214</v>
      </c>
      <c r="E148" s="45">
        <v>25646.544000000002</v>
      </c>
      <c r="I148" s="45">
        <v>25646.544000000002</v>
      </c>
    </row>
    <row r="149" spans="1:9" x14ac:dyDescent="0.25">
      <c r="A149" t="s">
        <v>63</v>
      </c>
      <c r="B149" s="43" t="s">
        <v>225</v>
      </c>
      <c r="C149" s="43" t="s">
        <v>65</v>
      </c>
      <c r="D149" s="44" t="s">
        <v>214</v>
      </c>
      <c r="E149" s="45">
        <v>70006.083839999948</v>
      </c>
      <c r="I149" s="45">
        <v>70006.083839999948</v>
      </c>
    </row>
    <row r="150" spans="1:9" x14ac:dyDescent="0.25">
      <c r="A150" t="s">
        <v>63</v>
      </c>
      <c r="B150" s="43" t="s">
        <v>226</v>
      </c>
      <c r="C150" s="43" t="s">
        <v>65</v>
      </c>
      <c r="D150" s="44" t="s">
        <v>214</v>
      </c>
      <c r="E150" s="45">
        <v>13189.651200000013</v>
      </c>
      <c r="I150" s="45">
        <v>13189.651200000013</v>
      </c>
    </row>
    <row r="151" spans="1:9" x14ac:dyDescent="0.25">
      <c r="A151" t="s">
        <v>63</v>
      </c>
      <c r="B151" s="43" t="s">
        <v>227</v>
      </c>
      <c r="C151" s="43" t="s">
        <v>65</v>
      </c>
      <c r="D151" s="44" t="s">
        <v>214</v>
      </c>
      <c r="E151" s="45">
        <v>5471.2627200000006</v>
      </c>
      <c r="I151" s="45">
        <v>5471.2627200000006</v>
      </c>
    </row>
    <row r="152" spans="1:9" x14ac:dyDescent="0.25">
      <c r="A152" t="s">
        <v>63</v>
      </c>
      <c r="B152" s="43" t="s">
        <v>228</v>
      </c>
      <c r="C152" s="43" t="s">
        <v>65</v>
      </c>
      <c r="D152" s="44" t="s">
        <v>214</v>
      </c>
      <c r="E152" s="45">
        <v>24542.521343999979</v>
      </c>
      <c r="I152" s="45">
        <v>24542.521343999979</v>
      </c>
    </row>
    <row r="153" spans="1:9" x14ac:dyDescent="0.25">
      <c r="A153" t="s">
        <v>63</v>
      </c>
      <c r="B153" s="43" t="s">
        <v>229</v>
      </c>
      <c r="C153" s="43" t="s">
        <v>65</v>
      </c>
      <c r="D153" s="44" t="s">
        <v>214</v>
      </c>
      <c r="E153" s="45">
        <v>54321.82272000004</v>
      </c>
      <c r="I153" s="45">
        <v>54321.82272000004</v>
      </c>
    </row>
    <row r="154" spans="1:9" x14ac:dyDescent="0.25">
      <c r="A154" t="s">
        <v>63</v>
      </c>
      <c r="B154" s="43" t="s">
        <v>230</v>
      </c>
      <c r="C154" s="43" t="s">
        <v>65</v>
      </c>
      <c r="D154" s="44" t="s">
        <v>214</v>
      </c>
      <c r="E154" s="45">
        <v>22666.659839999997</v>
      </c>
      <c r="I154" s="45">
        <v>22666.659839999997</v>
      </c>
    </row>
    <row r="155" spans="1:9" x14ac:dyDescent="0.25">
      <c r="A155" t="s">
        <v>63</v>
      </c>
      <c r="B155" s="43" t="s">
        <v>231</v>
      </c>
      <c r="C155" s="43" t="s">
        <v>65</v>
      </c>
      <c r="D155" s="44" t="s">
        <v>232</v>
      </c>
      <c r="E155" s="45">
        <v>10196.985599999993</v>
      </c>
      <c r="I155" s="45">
        <v>10196.985599999993</v>
      </c>
    </row>
    <row r="156" spans="1:9" x14ac:dyDescent="0.25">
      <c r="A156" t="s">
        <v>63</v>
      </c>
      <c r="B156" s="43" t="s">
        <v>233</v>
      </c>
      <c r="C156" s="43" t="s">
        <v>65</v>
      </c>
      <c r="D156" s="44" t="s">
        <v>232</v>
      </c>
      <c r="E156" s="45">
        <v>24384.096000000001</v>
      </c>
      <c r="I156" s="45">
        <v>24384.096000000001</v>
      </c>
    </row>
    <row r="157" spans="1:9" x14ac:dyDescent="0.25">
      <c r="A157" t="s">
        <v>63</v>
      </c>
      <c r="B157" s="43" t="s">
        <v>234</v>
      </c>
      <c r="C157" s="43" t="s">
        <v>65</v>
      </c>
      <c r="D157" s="44" t="s">
        <v>232</v>
      </c>
      <c r="E157" s="45">
        <v>24384.096000000001</v>
      </c>
      <c r="I157" s="45">
        <v>24384.096000000001</v>
      </c>
    </row>
    <row r="158" spans="1:9" x14ac:dyDescent="0.25">
      <c r="A158" t="s">
        <v>63</v>
      </c>
      <c r="B158" s="43" t="s">
        <v>235</v>
      </c>
      <c r="C158" s="43" t="s">
        <v>65</v>
      </c>
      <c r="D158" s="44" t="s">
        <v>232</v>
      </c>
      <c r="E158" s="45">
        <v>11527.027200000004</v>
      </c>
      <c r="I158" s="45">
        <v>11527.027200000004</v>
      </c>
    </row>
    <row r="159" spans="1:9" x14ac:dyDescent="0.25">
      <c r="A159" t="s">
        <v>63</v>
      </c>
      <c r="B159" s="43" t="s">
        <v>236</v>
      </c>
      <c r="C159" s="43" t="s">
        <v>65</v>
      </c>
      <c r="D159" s="44" t="s">
        <v>232</v>
      </c>
      <c r="E159" s="45">
        <v>8866.9439999999959</v>
      </c>
      <c r="I159" s="45">
        <v>8866.9439999999959</v>
      </c>
    </row>
    <row r="160" spans="1:9" x14ac:dyDescent="0.25">
      <c r="A160" t="s">
        <v>63</v>
      </c>
      <c r="B160" s="43" t="s">
        <v>237</v>
      </c>
      <c r="C160" s="43" t="s">
        <v>65</v>
      </c>
      <c r="D160" s="44" t="s">
        <v>232</v>
      </c>
      <c r="E160" s="45">
        <v>48768.192000000003</v>
      </c>
      <c r="I160" s="45">
        <v>48768.192000000003</v>
      </c>
    </row>
    <row r="161" spans="1:9" x14ac:dyDescent="0.25">
      <c r="A161" t="s">
        <v>63</v>
      </c>
      <c r="B161" s="43" t="s">
        <v>238</v>
      </c>
      <c r="C161" s="43" t="s">
        <v>65</v>
      </c>
      <c r="D161" s="44" t="s">
        <v>232</v>
      </c>
      <c r="E161" s="45">
        <v>70048.857600000003</v>
      </c>
      <c r="I161" s="45">
        <v>70048.857600000003</v>
      </c>
    </row>
    <row r="162" spans="1:9" x14ac:dyDescent="0.25">
      <c r="A162" t="s">
        <v>63</v>
      </c>
      <c r="B162" s="43" t="s">
        <v>239</v>
      </c>
      <c r="C162" s="43" t="s">
        <v>65</v>
      </c>
      <c r="D162" s="44" t="s">
        <v>232</v>
      </c>
      <c r="E162" s="45">
        <v>7980.2495999999992</v>
      </c>
      <c r="I162" s="45">
        <v>7980.2495999999992</v>
      </c>
    </row>
    <row r="163" spans="1:9" x14ac:dyDescent="0.25">
      <c r="A163" t="s">
        <v>63</v>
      </c>
      <c r="B163" s="43" t="s">
        <v>240</v>
      </c>
      <c r="C163" s="43" t="s">
        <v>65</v>
      </c>
      <c r="D163" s="44" t="s">
        <v>232</v>
      </c>
      <c r="E163" s="45">
        <v>48047.752800000024</v>
      </c>
      <c r="I163" s="45">
        <v>48047.752800000024</v>
      </c>
    </row>
    <row r="164" spans="1:9" x14ac:dyDescent="0.25">
      <c r="A164" t="s">
        <v>63</v>
      </c>
      <c r="B164" s="43" t="s">
        <v>241</v>
      </c>
      <c r="C164" s="43" t="s">
        <v>65</v>
      </c>
      <c r="D164" s="44" t="s">
        <v>232</v>
      </c>
      <c r="E164" s="45">
        <v>19063.929600000003</v>
      </c>
      <c r="I164" s="45">
        <v>19063.929600000003</v>
      </c>
    </row>
    <row r="165" spans="1:9" x14ac:dyDescent="0.25">
      <c r="A165" t="s">
        <v>63</v>
      </c>
      <c r="B165" s="43" t="s">
        <v>242</v>
      </c>
      <c r="C165" s="43" t="s">
        <v>65</v>
      </c>
      <c r="D165" s="44" t="s">
        <v>232</v>
      </c>
      <c r="E165" s="45">
        <v>17733.887999999992</v>
      </c>
      <c r="I165" s="45">
        <v>17733.887999999992</v>
      </c>
    </row>
    <row r="166" spans="1:9" x14ac:dyDescent="0.25">
      <c r="A166" t="s">
        <v>63</v>
      </c>
      <c r="B166" s="43" t="s">
        <v>243</v>
      </c>
      <c r="C166" s="43" t="s">
        <v>65</v>
      </c>
      <c r="D166" s="44" t="s">
        <v>232</v>
      </c>
      <c r="E166" s="45">
        <v>85122.662399999987</v>
      </c>
      <c r="I166" s="45">
        <v>85122.662399999987</v>
      </c>
    </row>
    <row r="167" spans="1:9" x14ac:dyDescent="0.25">
      <c r="A167" t="s">
        <v>63</v>
      </c>
      <c r="B167" s="43" t="s">
        <v>244</v>
      </c>
      <c r="C167" s="43" t="s">
        <v>65</v>
      </c>
      <c r="D167" s="44" t="s">
        <v>232</v>
      </c>
      <c r="E167" s="45">
        <v>35689.449600000007</v>
      </c>
      <c r="I167" s="45">
        <v>35689.449600000007</v>
      </c>
    </row>
    <row r="168" spans="1:9" x14ac:dyDescent="0.25">
      <c r="A168" t="s">
        <v>63</v>
      </c>
      <c r="B168" s="43" t="s">
        <v>245</v>
      </c>
      <c r="C168" s="43" t="s">
        <v>65</v>
      </c>
      <c r="D168" s="44" t="s">
        <v>232</v>
      </c>
      <c r="E168" s="45">
        <v>7093.5552000000043</v>
      </c>
      <c r="I168" s="45">
        <v>7093.5552000000043</v>
      </c>
    </row>
    <row r="169" spans="1:9" x14ac:dyDescent="0.25">
      <c r="A169" t="s">
        <v>63</v>
      </c>
      <c r="B169" s="43" t="s">
        <v>246</v>
      </c>
      <c r="C169" s="43" t="s">
        <v>65</v>
      </c>
      <c r="D169" s="44" t="s">
        <v>232</v>
      </c>
      <c r="E169" s="45">
        <v>8866.9439999999959</v>
      </c>
      <c r="I169" s="45">
        <v>8866.9439999999959</v>
      </c>
    </row>
    <row r="170" spans="1:9" x14ac:dyDescent="0.25">
      <c r="A170" t="s">
        <v>63</v>
      </c>
      <c r="B170" s="43" t="s">
        <v>247</v>
      </c>
      <c r="C170" s="43" t="s">
        <v>65</v>
      </c>
      <c r="D170" s="44" t="s">
        <v>232</v>
      </c>
      <c r="E170" s="45">
        <v>28335.582719999995</v>
      </c>
      <c r="I170" s="45">
        <v>28335.582719999995</v>
      </c>
    </row>
    <row r="171" spans="1:9" x14ac:dyDescent="0.25">
      <c r="A171" t="s">
        <v>63</v>
      </c>
      <c r="B171" s="43" t="s">
        <v>248</v>
      </c>
      <c r="C171" s="43" t="s">
        <v>65</v>
      </c>
      <c r="D171" s="44" t="s">
        <v>232</v>
      </c>
      <c r="E171" s="45">
        <v>14187.110400000009</v>
      </c>
      <c r="I171" s="45">
        <v>14187.110400000009</v>
      </c>
    </row>
    <row r="172" spans="1:9" x14ac:dyDescent="0.25">
      <c r="A172" t="s">
        <v>63</v>
      </c>
      <c r="B172" s="43" t="s">
        <v>249</v>
      </c>
      <c r="C172" s="43" t="s">
        <v>65</v>
      </c>
      <c r="D172" s="44" t="s">
        <v>232</v>
      </c>
      <c r="E172" s="45">
        <v>67388.774400000024</v>
      </c>
      <c r="I172" s="45">
        <v>67388.774400000024</v>
      </c>
    </row>
    <row r="173" spans="1:9" x14ac:dyDescent="0.25">
      <c r="A173" t="s">
        <v>63</v>
      </c>
      <c r="B173" s="43" t="s">
        <v>250</v>
      </c>
      <c r="C173" s="43" t="s">
        <v>65</v>
      </c>
      <c r="D173" s="44" t="s">
        <v>232</v>
      </c>
      <c r="E173" s="45">
        <v>8866.9439999999959</v>
      </c>
      <c r="I173" s="45">
        <v>8866.9439999999959</v>
      </c>
    </row>
    <row r="174" spans="1:9" x14ac:dyDescent="0.25">
      <c r="A174" t="s">
        <v>63</v>
      </c>
      <c r="B174" s="43" t="s">
        <v>251</v>
      </c>
      <c r="C174" s="43" t="s">
        <v>65</v>
      </c>
      <c r="D174" s="44" t="s">
        <v>232</v>
      </c>
      <c r="E174" s="45">
        <v>9753.638399999998</v>
      </c>
      <c r="I174" s="45">
        <v>9753.638399999998</v>
      </c>
    </row>
    <row r="175" spans="1:9" x14ac:dyDescent="0.25">
      <c r="A175" t="s">
        <v>63</v>
      </c>
      <c r="B175" s="43" t="s">
        <v>252</v>
      </c>
      <c r="C175" s="43" t="s">
        <v>65</v>
      </c>
      <c r="D175" s="44" t="s">
        <v>232</v>
      </c>
      <c r="E175" s="45">
        <v>53201.663999999997</v>
      </c>
      <c r="I175" s="45">
        <v>53201.663999999997</v>
      </c>
    </row>
    <row r="176" spans="1:9" x14ac:dyDescent="0.25">
      <c r="A176" t="s">
        <v>63</v>
      </c>
      <c r="B176" s="43" t="s">
        <v>253</v>
      </c>
      <c r="C176" s="43" t="s">
        <v>65</v>
      </c>
      <c r="D176" s="44" t="s">
        <v>232</v>
      </c>
      <c r="E176" s="45">
        <v>6650.2079999999996</v>
      </c>
      <c r="I176" s="45">
        <v>6650.2079999999996</v>
      </c>
    </row>
    <row r="177" spans="1:9" x14ac:dyDescent="0.25">
      <c r="A177" t="s">
        <v>63</v>
      </c>
      <c r="B177" s="43" t="s">
        <v>254</v>
      </c>
      <c r="C177" s="43" t="s">
        <v>65</v>
      </c>
      <c r="D177" s="44" t="s">
        <v>232</v>
      </c>
      <c r="E177" s="45">
        <v>16403.846400000002</v>
      </c>
      <c r="I177" s="45">
        <v>16403.846400000002</v>
      </c>
    </row>
    <row r="178" spans="1:9" x14ac:dyDescent="0.25">
      <c r="A178" t="s">
        <v>63</v>
      </c>
      <c r="B178" s="43" t="s">
        <v>255</v>
      </c>
      <c r="C178" s="43" t="s">
        <v>65</v>
      </c>
      <c r="D178" s="44" t="s">
        <v>232</v>
      </c>
      <c r="E178" s="45">
        <v>19063.929600000003</v>
      </c>
      <c r="I178" s="45">
        <v>19063.929600000003</v>
      </c>
    </row>
    <row r="179" spans="1:9" x14ac:dyDescent="0.25">
      <c r="A179" t="s">
        <v>63</v>
      </c>
      <c r="B179" s="43" t="s">
        <v>256</v>
      </c>
      <c r="C179" s="43" t="s">
        <v>65</v>
      </c>
      <c r="D179" s="44" t="s">
        <v>232</v>
      </c>
      <c r="E179" s="45">
        <v>12247.466400000005</v>
      </c>
      <c r="I179" s="45">
        <v>12247.466400000005</v>
      </c>
    </row>
    <row r="180" spans="1:9" x14ac:dyDescent="0.25">
      <c r="A180" t="s">
        <v>63</v>
      </c>
      <c r="B180" s="43" t="s">
        <v>257</v>
      </c>
      <c r="C180" s="43" t="s">
        <v>65</v>
      </c>
      <c r="D180" s="44" t="s">
        <v>232</v>
      </c>
      <c r="E180" s="45">
        <v>31477.651200000022</v>
      </c>
      <c r="I180" s="45">
        <v>31477.651200000022</v>
      </c>
    </row>
    <row r="181" spans="1:9" x14ac:dyDescent="0.25">
      <c r="A181" t="s">
        <v>63</v>
      </c>
      <c r="B181" s="43" t="s">
        <v>258</v>
      </c>
      <c r="C181" s="43" t="s">
        <v>65</v>
      </c>
      <c r="D181" s="44" t="s">
        <v>232</v>
      </c>
      <c r="E181" s="45">
        <v>6650.2079999999996</v>
      </c>
      <c r="I181" s="45">
        <v>6650.2079999999996</v>
      </c>
    </row>
    <row r="182" spans="1:9" x14ac:dyDescent="0.25">
      <c r="A182" t="s">
        <v>63</v>
      </c>
      <c r="B182" s="43" t="s">
        <v>259</v>
      </c>
      <c r="C182" s="43" t="s">
        <v>65</v>
      </c>
      <c r="D182" s="44" t="s">
        <v>232</v>
      </c>
      <c r="E182" s="45">
        <v>7093.5552000000043</v>
      </c>
      <c r="I182" s="45">
        <v>7093.5552000000043</v>
      </c>
    </row>
    <row r="183" spans="1:9" x14ac:dyDescent="0.25">
      <c r="A183" t="s">
        <v>63</v>
      </c>
      <c r="B183" s="43" t="s">
        <v>260</v>
      </c>
      <c r="C183" s="43" t="s">
        <v>65</v>
      </c>
      <c r="D183" s="44" t="s">
        <v>261</v>
      </c>
      <c r="E183" s="45">
        <v>4816.6271999999981</v>
      </c>
      <c r="I183" s="45">
        <v>4816.6271999999981</v>
      </c>
    </row>
    <row r="184" spans="1:9" x14ac:dyDescent="0.25">
      <c r="A184" t="s">
        <v>63</v>
      </c>
      <c r="B184" s="43" t="s">
        <v>262</v>
      </c>
      <c r="C184" s="43" t="s">
        <v>65</v>
      </c>
      <c r="D184" s="44" t="s">
        <v>261</v>
      </c>
      <c r="E184" s="45">
        <v>21893.759999999991</v>
      </c>
      <c r="I184" s="45">
        <v>21893.759999999991</v>
      </c>
    </row>
    <row r="185" spans="1:9" x14ac:dyDescent="0.25">
      <c r="A185" t="s">
        <v>63</v>
      </c>
      <c r="B185" s="43" t="s">
        <v>263</v>
      </c>
      <c r="C185" s="43" t="s">
        <v>65</v>
      </c>
      <c r="D185" s="44" t="s">
        <v>261</v>
      </c>
      <c r="E185" s="45">
        <v>8757.5039999999972</v>
      </c>
      <c r="I185" s="45">
        <v>8757.5039999999972</v>
      </c>
    </row>
    <row r="186" spans="1:9" x14ac:dyDescent="0.25">
      <c r="A186" t="s">
        <v>63</v>
      </c>
      <c r="B186" s="43" t="s">
        <v>264</v>
      </c>
      <c r="C186" s="43" t="s">
        <v>65</v>
      </c>
      <c r="D186" s="44" t="s">
        <v>261</v>
      </c>
      <c r="E186" s="45">
        <v>16639.257600000004</v>
      </c>
      <c r="I186" s="45">
        <v>16639.257600000004</v>
      </c>
    </row>
    <row r="187" spans="1:9" x14ac:dyDescent="0.25">
      <c r="A187" t="s">
        <v>63</v>
      </c>
      <c r="B187" s="43" t="s">
        <v>265</v>
      </c>
      <c r="C187" s="43" t="s">
        <v>65</v>
      </c>
      <c r="D187" s="44" t="s">
        <v>261</v>
      </c>
      <c r="E187" s="45">
        <v>24521.011200000015</v>
      </c>
      <c r="I187" s="45">
        <v>24521.011200000015</v>
      </c>
    </row>
    <row r="188" spans="1:9" x14ac:dyDescent="0.25">
      <c r="A188" t="s">
        <v>63</v>
      </c>
      <c r="B188" s="43" t="s">
        <v>266</v>
      </c>
      <c r="C188" s="43" t="s">
        <v>65</v>
      </c>
      <c r="D188" s="44" t="s">
        <v>261</v>
      </c>
      <c r="E188" s="45">
        <v>26272.512000000002</v>
      </c>
      <c r="I188" s="45">
        <v>26272.512000000002</v>
      </c>
    </row>
    <row r="189" spans="1:9" x14ac:dyDescent="0.25">
      <c r="A189" t="s">
        <v>63</v>
      </c>
      <c r="B189" s="43" t="s">
        <v>267</v>
      </c>
      <c r="C189" s="43" t="s">
        <v>65</v>
      </c>
      <c r="D189" s="44" t="s">
        <v>261</v>
      </c>
      <c r="E189" s="45">
        <v>21018.009600000012</v>
      </c>
      <c r="I189" s="45">
        <v>21018.009600000012</v>
      </c>
    </row>
    <row r="190" spans="1:9" x14ac:dyDescent="0.25">
      <c r="A190" t="s">
        <v>63</v>
      </c>
      <c r="B190" s="43" t="s">
        <v>268</v>
      </c>
      <c r="C190" s="43" t="s">
        <v>65</v>
      </c>
      <c r="D190" s="44" t="s">
        <v>261</v>
      </c>
      <c r="E190" s="45">
        <v>133183.73376000012</v>
      </c>
      <c r="I190" s="45">
        <v>133183.73376000012</v>
      </c>
    </row>
    <row r="191" spans="1:9" x14ac:dyDescent="0.25">
      <c r="A191" t="s">
        <v>63</v>
      </c>
      <c r="B191" s="43" t="s">
        <v>269</v>
      </c>
      <c r="C191" s="43" t="s">
        <v>65</v>
      </c>
      <c r="D191" s="44" t="s">
        <v>261</v>
      </c>
      <c r="E191" s="45">
        <v>91658.407680000077</v>
      </c>
      <c r="I191" s="45">
        <v>91658.407680000077</v>
      </c>
    </row>
    <row r="192" spans="1:9" x14ac:dyDescent="0.25">
      <c r="A192" t="s">
        <v>63</v>
      </c>
      <c r="B192" s="43" t="s">
        <v>270</v>
      </c>
      <c r="C192" s="43" t="s">
        <v>65</v>
      </c>
      <c r="D192" s="44" t="s">
        <v>261</v>
      </c>
      <c r="E192" s="45">
        <v>34525.61280000001</v>
      </c>
      <c r="I192" s="45">
        <v>34525.61280000001</v>
      </c>
    </row>
    <row r="193" spans="1:9" x14ac:dyDescent="0.25">
      <c r="A193" t="s">
        <v>63</v>
      </c>
      <c r="B193" s="43" t="s">
        <v>271</v>
      </c>
      <c r="C193" s="43" t="s">
        <v>65</v>
      </c>
      <c r="D193" s="44" t="s">
        <v>261</v>
      </c>
      <c r="E193" s="45">
        <v>25515.846720000001</v>
      </c>
      <c r="I193" s="45">
        <v>25515.846720000001</v>
      </c>
    </row>
    <row r="194" spans="1:9" x14ac:dyDescent="0.25">
      <c r="A194" t="s">
        <v>63</v>
      </c>
      <c r="B194" s="43" t="s">
        <v>272</v>
      </c>
      <c r="C194" s="43" t="s">
        <v>65</v>
      </c>
      <c r="D194" s="44" t="s">
        <v>261</v>
      </c>
      <c r="E194" s="45">
        <v>32633.798400000022</v>
      </c>
      <c r="I194" s="45">
        <v>32633.798400000022</v>
      </c>
    </row>
    <row r="195" spans="1:9" x14ac:dyDescent="0.25">
      <c r="A195" t="s">
        <v>63</v>
      </c>
      <c r="B195" s="43" t="s">
        <v>273</v>
      </c>
      <c r="C195" s="43" t="s">
        <v>65</v>
      </c>
      <c r="D195" s="44" t="s">
        <v>274</v>
      </c>
      <c r="E195" s="45">
        <v>42774.62169599998</v>
      </c>
      <c r="I195" s="45">
        <v>42774.62169599998</v>
      </c>
    </row>
    <row r="196" spans="1:9" x14ac:dyDescent="0.25">
      <c r="A196" t="s">
        <v>63</v>
      </c>
      <c r="B196" s="43" t="s">
        <v>275</v>
      </c>
      <c r="C196" s="43" t="s">
        <v>65</v>
      </c>
      <c r="D196" s="44" t="s">
        <v>276</v>
      </c>
      <c r="E196" s="45">
        <v>26888.601599999987</v>
      </c>
      <c r="I196" s="45">
        <v>26888.601599999987</v>
      </c>
    </row>
    <row r="197" spans="1:9" x14ac:dyDescent="0.25">
      <c r="A197" t="s">
        <v>63</v>
      </c>
      <c r="B197" s="43" t="s">
        <v>277</v>
      </c>
      <c r="C197" s="43" t="s">
        <v>65</v>
      </c>
      <c r="D197" s="44" t="s">
        <v>276</v>
      </c>
      <c r="E197" s="45">
        <v>26888.601599999987</v>
      </c>
      <c r="I197" s="45">
        <v>26888.601599999987</v>
      </c>
    </row>
    <row r="198" spans="1:9" x14ac:dyDescent="0.25">
      <c r="A198" t="s">
        <v>63</v>
      </c>
      <c r="B198" s="43" t="s">
        <v>278</v>
      </c>
      <c r="C198" s="43" t="s">
        <v>65</v>
      </c>
      <c r="D198" s="44" t="s">
        <v>279</v>
      </c>
      <c r="E198" s="45">
        <v>25474.176000000014</v>
      </c>
      <c r="I198" s="45">
        <v>25474.176000000014</v>
      </c>
    </row>
    <row r="199" spans="1:9" x14ac:dyDescent="0.25">
      <c r="A199" t="s">
        <v>63</v>
      </c>
      <c r="B199" s="43" t="s">
        <v>280</v>
      </c>
      <c r="C199" s="43" t="s">
        <v>65</v>
      </c>
      <c r="D199" s="44" t="s">
        <v>279</v>
      </c>
      <c r="E199" s="45">
        <v>9792.1474560000006</v>
      </c>
      <c r="I199" s="45">
        <v>9792.1474560000006</v>
      </c>
    </row>
    <row r="200" spans="1:9" x14ac:dyDescent="0.25">
      <c r="A200" t="s">
        <v>63</v>
      </c>
      <c r="B200" s="43" t="s">
        <v>281</v>
      </c>
      <c r="C200" s="43" t="s">
        <v>65</v>
      </c>
      <c r="D200" s="44" t="s">
        <v>279</v>
      </c>
      <c r="E200" s="45">
        <v>7993.5897600000071</v>
      </c>
      <c r="I200" s="45">
        <v>7993.5897600000071</v>
      </c>
    </row>
    <row r="201" spans="1:9" x14ac:dyDescent="0.25">
      <c r="A201" t="s">
        <v>63</v>
      </c>
      <c r="B201" s="43" t="s">
        <v>282</v>
      </c>
      <c r="C201" s="43" t="s">
        <v>65</v>
      </c>
      <c r="D201" s="44" t="s">
        <v>279</v>
      </c>
      <c r="E201" s="45">
        <v>24130.649088000013</v>
      </c>
      <c r="I201" s="45">
        <v>24130.649088000013</v>
      </c>
    </row>
    <row r="202" spans="1:9" x14ac:dyDescent="0.25">
      <c r="A202" t="s">
        <v>63</v>
      </c>
      <c r="B202" s="43" t="s">
        <v>283</v>
      </c>
      <c r="C202" s="43" t="s">
        <v>65</v>
      </c>
      <c r="D202" s="44" t="s">
        <v>279</v>
      </c>
      <c r="E202" s="45">
        <v>24480.368639999997</v>
      </c>
      <c r="I202" s="45">
        <v>24480.368639999997</v>
      </c>
    </row>
    <row r="203" spans="1:9" x14ac:dyDescent="0.25">
      <c r="A203" t="s">
        <v>63</v>
      </c>
      <c r="B203" s="43" t="s">
        <v>284</v>
      </c>
      <c r="C203" s="43" t="s">
        <v>65</v>
      </c>
      <c r="D203" s="44" t="s">
        <v>285</v>
      </c>
      <c r="E203" s="45">
        <v>51971.673600000002</v>
      </c>
      <c r="I203" s="45">
        <v>51971.673600000002</v>
      </c>
    </row>
    <row r="204" spans="1:9" x14ac:dyDescent="0.25">
      <c r="A204" t="s">
        <v>63</v>
      </c>
      <c r="B204" s="43" t="s">
        <v>286</v>
      </c>
      <c r="C204" s="43" t="s">
        <v>65</v>
      </c>
      <c r="D204" s="44" t="s">
        <v>285</v>
      </c>
      <c r="E204" s="45">
        <v>10511.423999999999</v>
      </c>
      <c r="I204" s="45">
        <v>10511.423999999999</v>
      </c>
    </row>
    <row r="205" spans="1:9" x14ac:dyDescent="0.25">
      <c r="A205" t="s">
        <v>63</v>
      </c>
      <c r="B205" s="43" t="s">
        <v>287</v>
      </c>
      <c r="C205" s="43" t="s">
        <v>65</v>
      </c>
      <c r="D205" s="44" t="s">
        <v>285</v>
      </c>
      <c r="E205" s="45">
        <v>51971.673600000002</v>
      </c>
      <c r="I205" s="45">
        <v>51971.673600000002</v>
      </c>
    </row>
    <row r="206" spans="1:9" x14ac:dyDescent="0.25">
      <c r="A206" t="s">
        <v>63</v>
      </c>
      <c r="B206" s="43" t="s">
        <v>288</v>
      </c>
      <c r="C206" s="43" t="s">
        <v>65</v>
      </c>
      <c r="D206" s="44" t="s">
        <v>285</v>
      </c>
      <c r="E206" s="45">
        <v>12318.074999999995</v>
      </c>
      <c r="I206" s="45">
        <v>12318.074999999995</v>
      </c>
    </row>
    <row r="207" spans="1:9" x14ac:dyDescent="0.25">
      <c r="A207" t="s">
        <v>63</v>
      </c>
      <c r="B207" s="43" t="s">
        <v>289</v>
      </c>
      <c r="C207" s="43" t="s">
        <v>65</v>
      </c>
      <c r="D207" s="44" t="s">
        <v>285</v>
      </c>
      <c r="E207" s="45">
        <v>82907.193600000057</v>
      </c>
      <c r="I207" s="45">
        <v>82907.193600000057</v>
      </c>
    </row>
    <row r="208" spans="1:9" x14ac:dyDescent="0.25">
      <c r="A208" t="s">
        <v>63</v>
      </c>
      <c r="B208" s="43" t="s">
        <v>290</v>
      </c>
      <c r="C208" s="43" t="s">
        <v>65</v>
      </c>
      <c r="D208" s="44" t="s">
        <v>285</v>
      </c>
      <c r="E208" s="45">
        <v>23889.600000000013</v>
      </c>
      <c r="I208" s="45">
        <v>23889.600000000013</v>
      </c>
    </row>
    <row r="209" spans="1:9" x14ac:dyDescent="0.25">
      <c r="A209" t="s">
        <v>63</v>
      </c>
      <c r="B209" s="43" t="s">
        <v>291</v>
      </c>
      <c r="C209" s="43" t="s">
        <v>65</v>
      </c>
      <c r="D209" s="44" t="s">
        <v>285</v>
      </c>
      <c r="E209" s="45">
        <v>10956.330000000007</v>
      </c>
      <c r="I209" s="45">
        <v>10956.330000000007</v>
      </c>
    </row>
    <row r="210" spans="1:9" x14ac:dyDescent="0.25">
      <c r="A210" t="s">
        <v>63</v>
      </c>
      <c r="B210" s="43" t="s">
        <v>292</v>
      </c>
      <c r="C210" s="43" t="s">
        <v>65</v>
      </c>
      <c r="D210" s="44" t="s">
        <v>285</v>
      </c>
      <c r="E210" s="45">
        <v>63984.967200000043</v>
      </c>
      <c r="I210" s="45">
        <v>63984.967200000043</v>
      </c>
    </row>
    <row r="211" spans="1:9" x14ac:dyDescent="0.25">
      <c r="A211" t="s">
        <v>63</v>
      </c>
      <c r="B211" s="43" t="s">
        <v>293</v>
      </c>
      <c r="C211" s="43" t="s">
        <v>65</v>
      </c>
      <c r="D211" s="44" t="s">
        <v>285</v>
      </c>
      <c r="E211" s="45">
        <v>9316.9439999999995</v>
      </c>
      <c r="I211" s="45">
        <v>9316.9439999999995</v>
      </c>
    </row>
    <row r="212" spans="1:9" x14ac:dyDescent="0.25">
      <c r="A212" t="s">
        <v>63</v>
      </c>
      <c r="B212" s="43" t="s">
        <v>294</v>
      </c>
      <c r="C212" s="43" t="s">
        <v>65</v>
      </c>
      <c r="D212" s="44" t="s">
        <v>285</v>
      </c>
      <c r="E212" s="45">
        <v>25084.07999999998</v>
      </c>
      <c r="I212" s="45">
        <v>25084.07999999998</v>
      </c>
    </row>
    <row r="213" spans="1:9" x14ac:dyDescent="0.25">
      <c r="A213" t="s">
        <v>63</v>
      </c>
      <c r="B213" s="43" t="s">
        <v>295</v>
      </c>
      <c r="C213" s="43" t="s">
        <v>65</v>
      </c>
      <c r="D213" s="44" t="s">
        <v>285</v>
      </c>
      <c r="E213" s="45">
        <v>9316.9439999999995</v>
      </c>
      <c r="I213" s="45">
        <v>9316.9439999999995</v>
      </c>
    </row>
    <row r="214" spans="1:9" x14ac:dyDescent="0.25">
      <c r="A214" t="s">
        <v>63</v>
      </c>
      <c r="B214" s="43" t="s">
        <v>296</v>
      </c>
      <c r="C214" s="43" t="s">
        <v>65</v>
      </c>
      <c r="D214" s="44" t="s">
        <v>285</v>
      </c>
      <c r="E214" s="45">
        <v>62590.752000000051</v>
      </c>
      <c r="I214" s="45">
        <v>62590.752000000051</v>
      </c>
    </row>
    <row r="215" spans="1:9" x14ac:dyDescent="0.25">
      <c r="A215" t="s">
        <v>63</v>
      </c>
      <c r="B215" s="43" t="s">
        <v>297</v>
      </c>
      <c r="C215" s="43" t="s">
        <v>65</v>
      </c>
      <c r="D215" s="44" t="s">
        <v>298</v>
      </c>
      <c r="E215" s="45">
        <v>29230.246080000004</v>
      </c>
      <c r="I215" s="45">
        <v>29230.246080000004</v>
      </c>
    </row>
    <row r="216" spans="1:9" x14ac:dyDescent="0.25">
      <c r="A216" t="s">
        <v>63</v>
      </c>
      <c r="B216" s="43" t="s">
        <v>299</v>
      </c>
      <c r="C216" s="43" t="s">
        <v>65</v>
      </c>
      <c r="D216" s="44" t="s">
        <v>300</v>
      </c>
      <c r="E216" s="45">
        <v>10270.402559999999</v>
      </c>
      <c r="I216" s="45">
        <v>10270.402559999999</v>
      </c>
    </row>
    <row r="217" spans="1:9" x14ac:dyDescent="0.25">
      <c r="A217" t="s">
        <v>63</v>
      </c>
      <c r="B217" s="43" t="s">
        <v>301</v>
      </c>
      <c r="C217" s="43" t="s">
        <v>65</v>
      </c>
      <c r="D217" s="44" t="s">
        <v>300</v>
      </c>
      <c r="E217" s="45">
        <v>23341.824000000008</v>
      </c>
      <c r="I217" s="45">
        <v>23341.824000000008</v>
      </c>
    </row>
    <row r="218" spans="1:9" x14ac:dyDescent="0.25">
      <c r="A218" t="s">
        <v>63</v>
      </c>
      <c r="B218" s="43" t="s">
        <v>302</v>
      </c>
      <c r="C218" s="43" t="s">
        <v>65</v>
      </c>
      <c r="D218" s="44" t="s">
        <v>300</v>
      </c>
      <c r="E218" s="45">
        <v>28477.025279999969</v>
      </c>
      <c r="I218" s="45">
        <v>28477.025279999969</v>
      </c>
    </row>
    <row r="219" spans="1:9" x14ac:dyDescent="0.25">
      <c r="A219" t="s">
        <v>63</v>
      </c>
      <c r="B219" s="43" t="s">
        <v>303</v>
      </c>
      <c r="C219" s="43" t="s">
        <v>65</v>
      </c>
      <c r="D219" s="44" t="s">
        <v>304</v>
      </c>
      <c r="E219" s="45">
        <v>25778.995200000005</v>
      </c>
      <c r="I219" s="45">
        <v>25778.995200000005</v>
      </c>
    </row>
    <row r="220" spans="1:9" x14ac:dyDescent="0.25">
      <c r="A220" t="s">
        <v>63</v>
      </c>
      <c r="B220" s="43" t="s">
        <v>305</v>
      </c>
      <c r="C220" s="43" t="s">
        <v>65</v>
      </c>
      <c r="D220" s="44" t="s">
        <v>306</v>
      </c>
      <c r="E220" s="45">
        <v>43599.162599999974</v>
      </c>
      <c r="I220" s="45">
        <v>43599.162599999974</v>
      </c>
    </row>
    <row r="221" spans="1:9" x14ac:dyDescent="0.25">
      <c r="A221" t="s">
        <v>63</v>
      </c>
      <c r="B221" s="43" t="s">
        <v>307</v>
      </c>
      <c r="C221" s="43" t="s">
        <v>65</v>
      </c>
      <c r="D221" s="44" t="s">
        <v>306</v>
      </c>
      <c r="E221" s="45">
        <v>97406.256672000047</v>
      </c>
      <c r="I221" s="45">
        <v>97406.256672000047</v>
      </c>
    </row>
    <row r="222" spans="1:9" x14ac:dyDescent="0.25">
      <c r="A222" t="s">
        <v>63</v>
      </c>
      <c r="B222" s="43" t="s">
        <v>308</v>
      </c>
      <c r="C222" s="43" t="s">
        <v>65</v>
      </c>
      <c r="D222" s="44" t="s">
        <v>306</v>
      </c>
      <c r="E222" s="45">
        <v>56070.384479999986</v>
      </c>
      <c r="I222" s="45">
        <v>56070.384479999986</v>
      </c>
    </row>
    <row r="223" spans="1:9" x14ac:dyDescent="0.25">
      <c r="A223" t="s">
        <v>63</v>
      </c>
      <c r="B223" s="43" t="s">
        <v>309</v>
      </c>
      <c r="C223" s="43" t="s">
        <v>65</v>
      </c>
      <c r="D223" s="44" t="s">
        <v>306</v>
      </c>
      <c r="E223" s="45">
        <v>28407.467520000017</v>
      </c>
      <c r="I223" s="45">
        <v>28407.467520000017</v>
      </c>
    </row>
    <row r="224" spans="1:9" x14ac:dyDescent="0.25">
      <c r="A224" t="s">
        <v>63</v>
      </c>
      <c r="B224" s="43" t="s">
        <v>310</v>
      </c>
      <c r="C224" s="43" t="s">
        <v>65</v>
      </c>
      <c r="D224" s="44" t="s">
        <v>306</v>
      </c>
      <c r="E224" s="45">
        <v>41694.831359999982</v>
      </c>
      <c r="I224" s="45">
        <v>41694.831359999982</v>
      </c>
    </row>
    <row r="225" spans="1:9" x14ac:dyDescent="0.25">
      <c r="A225" t="s">
        <v>63</v>
      </c>
      <c r="B225" s="43" t="s">
        <v>311</v>
      </c>
      <c r="C225" s="43" t="s">
        <v>65</v>
      </c>
      <c r="D225" s="44" t="s">
        <v>306</v>
      </c>
      <c r="E225" s="45">
        <v>53607.64032000005</v>
      </c>
      <c r="I225" s="45">
        <v>53607.64032000005</v>
      </c>
    </row>
    <row r="226" spans="1:9" x14ac:dyDescent="0.25">
      <c r="A226" t="s">
        <v>63</v>
      </c>
      <c r="B226" s="43" t="s">
        <v>312</v>
      </c>
      <c r="C226" s="43" t="s">
        <v>65</v>
      </c>
      <c r="D226" s="44" t="s">
        <v>313</v>
      </c>
      <c r="E226" s="45">
        <v>74552.59007999998</v>
      </c>
      <c r="I226" s="45">
        <v>74552.59007999998</v>
      </c>
    </row>
    <row r="227" spans="1:9" x14ac:dyDescent="0.25">
      <c r="A227" t="s">
        <v>63</v>
      </c>
      <c r="B227" s="43" t="s">
        <v>314</v>
      </c>
      <c r="C227" s="43" t="s">
        <v>65</v>
      </c>
      <c r="D227" s="44" t="s">
        <v>313</v>
      </c>
      <c r="E227" s="45">
        <v>31238.585280000021</v>
      </c>
      <c r="I227" s="45">
        <v>31238.585280000021</v>
      </c>
    </row>
    <row r="228" spans="1:9" x14ac:dyDescent="0.25">
      <c r="A228" t="s">
        <v>63</v>
      </c>
      <c r="B228" s="43" t="s">
        <v>315</v>
      </c>
      <c r="C228" s="43" t="s">
        <v>65</v>
      </c>
      <c r="D228" s="44" t="s">
        <v>313</v>
      </c>
      <c r="E228" s="45">
        <v>8674.2143999999989</v>
      </c>
      <c r="I228" s="45">
        <v>8674.2143999999989</v>
      </c>
    </row>
    <row r="229" spans="1:9" x14ac:dyDescent="0.25">
      <c r="A229" t="s">
        <v>63</v>
      </c>
      <c r="B229" s="43" t="s">
        <v>316</v>
      </c>
      <c r="C229" s="43" t="s">
        <v>65</v>
      </c>
      <c r="D229" s="44" t="s">
        <v>313</v>
      </c>
      <c r="E229" s="45">
        <v>5564.0520000000006</v>
      </c>
      <c r="I229" s="45">
        <v>5564.0520000000006</v>
      </c>
    </row>
    <row r="230" spans="1:9" x14ac:dyDescent="0.25">
      <c r="A230" t="s">
        <v>63</v>
      </c>
      <c r="B230" s="43" t="s">
        <v>317</v>
      </c>
      <c r="C230" s="43" t="s">
        <v>65</v>
      </c>
      <c r="D230" s="44" t="s">
        <v>313</v>
      </c>
      <c r="E230" s="45">
        <v>6676.8623999999982</v>
      </c>
      <c r="I230" s="45">
        <v>6676.8623999999982</v>
      </c>
    </row>
    <row r="231" spans="1:9" x14ac:dyDescent="0.25">
      <c r="A231" t="s">
        <v>63</v>
      </c>
      <c r="B231" s="43" t="s">
        <v>318</v>
      </c>
      <c r="C231" s="43" t="s">
        <v>65</v>
      </c>
      <c r="D231" s="44" t="s">
        <v>313</v>
      </c>
      <c r="E231" s="45">
        <v>48265.943039999991</v>
      </c>
      <c r="I231" s="45">
        <v>48265.943039999991</v>
      </c>
    </row>
    <row r="232" spans="1:9" x14ac:dyDescent="0.25">
      <c r="A232" t="s">
        <v>63</v>
      </c>
      <c r="B232" s="43" t="s">
        <v>319</v>
      </c>
      <c r="C232" s="43" t="s">
        <v>65</v>
      </c>
      <c r="D232" s="44" t="s">
        <v>313</v>
      </c>
      <c r="E232" s="45">
        <v>18775.108800000005</v>
      </c>
      <c r="I232" s="45">
        <v>18775.108800000005</v>
      </c>
    </row>
    <row r="233" spans="1:9" x14ac:dyDescent="0.25">
      <c r="A233" t="s">
        <v>63</v>
      </c>
      <c r="B233" s="43" t="s">
        <v>320</v>
      </c>
      <c r="C233" s="43" t="s">
        <v>65</v>
      </c>
      <c r="D233" s="44" t="s">
        <v>313</v>
      </c>
      <c r="E233" s="45">
        <v>21571.401599999994</v>
      </c>
      <c r="I233" s="45">
        <v>21571.401599999994</v>
      </c>
    </row>
    <row r="234" spans="1:9" x14ac:dyDescent="0.25">
      <c r="A234" t="s">
        <v>63</v>
      </c>
      <c r="B234" s="43" t="s">
        <v>321</v>
      </c>
      <c r="C234" s="43" t="s">
        <v>65</v>
      </c>
      <c r="D234" s="44" t="s">
        <v>313</v>
      </c>
      <c r="E234" s="45">
        <v>9187.8192000000054</v>
      </c>
      <c r="I234" s="45">
        <v>9187.8192000000054</v>
      </c>
    </row>
    <row r="235" spans="1:9" x14ac:dyDescent="0.25">
      <c r="A235" t="s">
        <v>63</v>
      </c>
      <c r="B235" s="43" t="s">
        <v>322</v>
      </c>
      <c r="C235" s="43" t="s">
        <v>65</v>
      </c>
      <c r="D235" s="44" t="s">
        <v>313</v>
      </c>
      <c r="E235" s="45">
        <v>7190.4672000000028</v>
      </c>
      <c r="I235" s="45">
        <v>7190.4672000000028</v>
      </c>
    </row>
    <row r="236" spans="1:9" x14ac:dyDescent="0.25">
      <c r="A236" t="s">
        <v>63</v>
      </c>
      <c r="B236" s="43" t="s">
        <v>323</v>
      </c>
      <c r="C236" s="43" t="s">
        <v>65</v>
      </c>
      <c r="D236" s="44" t="s">
        <v>313</v>
      </c>
      <c r="E236" s="45">
        <v>38249.9712</v>
      </c>
      <c r="I236" s="45">
        <v>38249.9712</v>
      </c>
    </row>
    <row r="237" spans="1:9" x14ac:dyDescent="0.25">
      <c r="A237" t="s">
        <v>63</v>
      </c>
      <c r="B237" s="43" t="s">
        <v>324</v>
      </c>
      <c r="C237" s="43" t="s">
        <v>65</v>
      </c>
      <c r="D237" s="44" t="s">
        <v>313</v>
      </c>
      <c r="E237" s="45">
        <v>31501.094399999991</v>
      </c>
      <c r="I237" s="45">
        <v>31501.094399999991</v>
      </c>
    </row>
    <row r="238" spans="1:9" x14ac:dyDescent="0.25">
      <c r="A238" t="s">
        <v>63</v>
      </c>
      <c r="B238" s="43" t="s">
        <v>325</v>
      </c>
      <c r="C238" s="43" t="s">
        <v>65</v>
      </c>
      <c r="D238" s="44" t="s">
        <v>313</v>
      </c>
      <c r="E238" s="45">
        <v>5021.913599999999</v>
      </c>
      <c r="I238" s="45">
        <v>5021.913599999999</v>
      </c>
    </row>
    <row r="239" spans="1:9" x14ac:dyDescent="0.25">
      <c r="A239" t="s">
        <v>63</v>
      </c>
      <c r="B239" s="43" t="s">
        <v>326</v>
      </c>
      <c r="C239" s="43" t="s">
        <v>65</v>
      </c>
      <c r="D239" s="44" t="s">
        <v>313</v>
      </c>
      <c r="E239" s="45">
        <v>37835.553600000028</v>
      </c>
      <c r="I239" s="45">
        <v>37835.553600000028</v>
      </c>
    </row>
    <row r="240" spans="1:9" x14ac:dyDescent="0.25">
      <c r="A240" t="s">
        <v>63</v>
      </c>
      <c r="B240" s="43" t="s">
        <v>327</v>
      </c>
      <c r="C240" s="43" t="s">
        <v>65</v>
      </c>
      <c r="D240" s="44" t="s">
        <v>313</v>
      </c>
      <c r="E240" s="45">
        <v>33783.782400000026</v>
      </c>
      <c r="I240" s="45">
        <v>33783.782400000026</v>
      </c>
    </row>
    <row r="241" spans="1:9" x14ac:dyDescent="0.25">
      <c r="A241" t="s">
        <v>63</v>
      </c>
      <c r="B241" s="43" t="s">
        <v>328</v>
      </c>
      <c r="C241" s="43" t="s">
        <v>65</v>
      </c>
      <c r="D241" s="44" t="s">
        <v>329</v>
      </c>
      <c r="E241" s="45">
        <v>10996.84872</v>
      </c>
      <c r="I241" s="45">
        <v>10996.84872</v>
      </c>
    </row>
    <row r="242" spans="1:9" x14ac:dyDescent="0.25">
      <c r="A242" t="s">
        <v>63</v>
      </c>
      <c r="B242" s="43" t="s">
        <v>330</v>
      </c>
      <c r="C242" s="43" t="s">
        <v>65</v>
      </c>
      <c r="D242" s="44" t="s">
        <v>329</v>
      </c>
      <c r="E242" s="45">
        <v>10996.84872</v>
      </c>
      <c r="I242" s="45">
        <v>10996.84872</v>
      </c>
    </row>
    <row r="243" spans="1:9" x14ac:dyDescent="0.25">
      <c r="A243" t="s">
        <v>63</v>
      </c>
      <c r="B243" s="43" t="s">
        <v>331</v>
      </c>
      <c r="C243" s="43" t="s">
        <v>65</v>
      </c>
      <c r="D243" s="44" t="s">
        <v>329</v>
      </c>
      <c r="E243" s="45">
        <v>10996.84872</v>
      </c>
      <c r="I243" s="45">
        <v>10996.84872</v>
      </c>
    </row>
    <row r="244" spans="1:9" x14ac:dyDescent="0.25">
      <c r="A244" t="s">
        <v>63</v>
      </c>
      <c r="B244" s="43" t="s">
        <v>332</v>
      </c>
      <c r="C244" s="43" t="s">
        <v>65</v>
      </c>
      <c r="D244" s="44" t="s">
        <v>329</v>
      </c>
      <c r="E244" s="45">
        <v>65106.011519999993</v>
      </c>
      <c r="I244" s="45">
        <v>65106.011519999993</v>
      </c>
    </row>
    <row r="245" spans="1:9" x14ac:dyDescent="0.25">
      <c r="A245" t="s">
        <v>63</v>
      </c>
      <c r="B245" s="43" t="s">
        <v>333</v>
      </c>
      <c r="C245" s="43" t="s">
        <v>65</v>
      </c>
      <c r="D245" s="44" t="s">
        <v>329</v>
      </c>
      <c r="E245" s="45">
        <v>10996.84872</v>
      </c>
      <c r="I245" s="45">
        <v>10996.84872</v>
      </c>
    </row>
    <row r="246" spans="1:9" x14ac:dyDescent="0.25">
      <c r="A246" t="s">
        <v>63</v>
      </c>
      <c r="B246" s="43" t="s">
        <v>334</v>
      </c>
      <c r="C246" s="43" t="s">
        <v>65</v>
      </c>
      <c r="D246" s="44" t="s">
        <v>329</v>
      </c>
      <c r="E246" s="45">
        <v>34128.1512</v>
      </c>
      <c r="I246" s="45">
        <v>34128.1512</v>
      </c>
    </row>
    <row r="247" spans="1:9" x14ac:dyDescent="0.25">
      <c r="A247" t="s">
        <v>63</v>
      </c>
      <c r="B247" s="43" t="s">
        <v>335</v>
      </c>
      <c r="C247" s="43" t="s">
        <v>65</v>
      </c>
      <c r="D247" s="44" t="s">
        <v>329</v>
      </c>
      <c r="E247" s="45">
        <v>8882.0701200000076</v>
      </c>
      <c r="I247" s="45">
        <v>8882.0701200000076</v>
      </c>
    </row>
    <row r="248" spans="1:9" x14ac:dyDescent="0.25">
      <c r="A248" t="s">
        <v>63</v>
      </c>
      <c r="B248" s="43" t="s">
        <v>336</v>
      </c>
      <c r="C248" s="43" t="s">
        <v>65</v>
      </c>
      <c r="D248" s="44" t="s">
        <v>329</v>
      </c>
      <c r="E248" s="45">
        <v>16334.841599999994</v>
      </c>
      <c r="I248" s="45">
        <v>16334.841599999994</v>
      </c>
    </row>
    <row r="249" spans="1:9" x14ac:dyDescent="0.25">
      <c r="A249" t="s">
        <v>63</v>
      </c>
      <c r="B249" s="43" t="s">
        <v>337</v>
      </c>
      <c r="C249" s="43" t="s">
        <v>65</v>
      </c>
      <c r="D249" s="44" t="s">
        <v>329</v>
      </c>
      <c r="E249" s="45">
        <v>10996.84872</v>
      </c>
      <c r="I249" s="45">
        <v>10996.84872</v>
      </c>
    </row>
    <row r="250" spans="1:9" x14ac:dyDescent="0.25">
      <c r="A250" t="s">
        <v>63</v>
      </c>
      <c r="B250" s="43" t="s">
        <v>338</v>
      </c>
      <c r="C250" s="43" t="s">
        <v>65</v>
      </c>
      <c r="D250" s="44" t="s">
        <v>339</v>
      </c>
      <c r="E250" s="45">
        <v>14966.784000000003</v>
      </c>
      <c r="I250" s="45">
        <v>14966.784000000003</v>
      </c>
    </row>
    <row r="251" spans="1:9" x14ac:dyDescent="0.25">
      <c r="A251" t="s">
        <v>63</v>
      </c>
      <c r="B251" s="43" t="s">
        <v>340</v>
      </c>
      <c r="C251" s="43" t="s">
        <v>65</v>
      </c>
      <c r="D251" s="44" t="s">
        <v>339</v>
      </c>
      <c r="E251" s="45">
        <v>7015.6800000000048</v>
      </c>
      <c r="I251" s="45">
        <v>7015.6800000000048</v>
      </c>
    </row>
    <row r="252" spans="1:9" x14ac:dyDescent="0.25">
      <c r="A252" t="s">
        <v>63</v>
      </c>
      <c r="B252" s="43" t="s">
        <v>341</v>
      </c>
      <c r="C252" s="43" t="s">
        <v>65</v>
      </c>
      <c r="D252" s="44" t="s">
        <v>339</v>
      </c>
      <c r="E252" s="45">
        <v>17100.72</v>
      </c>
      <c r="I252" s="45">
        <v>17100.72</v>
      </c>
    </row>
    <row r="253" spans="1:9" x14ac:dyDescent="0.25">
      <c r="A253" t="s">
        <v>63</v>
      </c>
      <c r="B253" s="43" t="s">
        <v>342</v>
      </c>
      <c r="C253" s="43" t="s">
        <v>65</v>
      </c>
      <c r="D253" s="44" t="s">
        <v>339</v>
      </c>
      <c r="E253" s="45">
        <v>28998.144000000018</v>
      </c>
      <c r="I253" s="45">
        <v>28998.144000000018</v>
      </c>
    </row>
    <row r="254" spans="1:9" x14ac:dyDescent="0.25">
      <c r="A254" t="s">
        <v>63</v>
      </c>
      <c r="B254" s="43" t="s">
        <v>343</v>
      </c>
      <c r="C254" s="43" t="s">
        <v>65</v>
      </c>
      <c r="D254" s="44" t="s">
        <v>344</v>
      </c>
      <c r="E254" s="45">
        <v>10626.875999999997</v>
      </c>
      <c r="I254" s="45">
        <v>10626.875999999997</v>
      </c>
    </row>
    <row r="255" spans="1:9" x14ac:dyDescent="0.25">
      <c r="A255" t="s">
        <v>63</v>
      </c>
      <c r="B255" s="43" t="s">
        <v>345</v>
      </c>
      <c r="C255" s="43" t="s">
        <v>65</v>
      </c>
      <c r="D255" s="44" t="s">
        <v>344</v>
      </c>
      <c r="E255" s="45">
        <v>10626.875999999997</v>
      </c>
      <c r="I255" s="45">
        <v>10626.875999999997</v>
      </c>
    </row>
    <row r="256" spans="1:9" x14ac:dyDescent="0.25">
      <c r="A256" t="s">
        <v>63</v>
      </c>
      <c r="B256" s="43" t="s">
        <v>346</v>
      </c>
      <c r="C256" s="43" t="s">
        <v>65</v>
      </c>
      <c r="D256" s="44" t="s">
        <v>344</v>
      </c>
      <c r="E256" s="45">
        <v>7864.4519999999975</v>
      </c>
      <c r="I256" s="45">
        <v>7864.4519999999975</v>
      </c>
    </row>
    <row r="257" spans="1:9" x14ac:dyDescent="0.25">
      <c r="A257" t="s">
        <v>63</v>
      </c>
      <c r="B257" s="43" t="s">
        <v>347</v>
      </c>
      <c r="C257" s="43" t="s">
        <v>65</v>
      </c>
      <c r="D257" s="44" t="s">
        <v>344</v>
      </c>
      <c r="E257" s="45">
        <v>57875.368320000023</v>
      </c>
      <c r="I257" s="45">
        <v>57875.368320000023</v>
      </c>
    </row>
    <row r="258" spans="1:9" x14ac:dyDescent="0.25">
      <c r="A258" t="s">
        <v>63</v>
      </c>
      <c r="B258" s="43" t="s">
        <v>348</v>
      </c>
      <c r="C258" s="43" t="s">
        <v>65</v>
      </c>
      <c r="D258" s="44" t="s">
        <v>344</v>
      </c>
      <c r="E258" s="45">
        <v>46767.974399999999</v>
      </c>
      <c r="I258" s="45">
        <v>46767.974399999999</v>
      </c>
    </row>
    <row r="259" spans="1:9" x14ac:dyDescent="0.25">
      <c r="A259" t="s">
        <v>63</v>
      </c>
      <c r="B259" s="43" t="s">
        <v>349</v>
      </c>
      <c r="C259" s="43" t="s">
        <v>65</v>
      </c>
      <c r="D259" s="44" t="s">
        <v>344</v>
      </c>
      <c r="E259" s="45">
        <v>43324.955999999984</v>
      </c>
      <c r="I259" s="45">
        <v>43324.955999999984</v>
      </c>
    </row>
    <row r="260" spans="1:9" x14ac:dyDescent="0.25">
      <c r="A260" t="s">
        <v>63</v>
      </c>
      <c r="B260" s="43" t="s">
        <v>350</v>
      </c>
      <c r="C260" s="43" t="s">
        <v>65</v>
      </c>
      <c r="D260" s="44" t="s">
        <v>344</v>
      </c>
      <c r="E260" s="45">
        <v>17039.646000000001</v>
      </c>
      <c r="I260" s="45">
        <v>17039.646000000001</v>
      </c>
    </row>
    <row r="261" spans="1:9" x14ac:dyDescent="0.25">
      <c r="A261" t="s">
        <v>63</v>
      </c>
      <c r="B261" s="43" t="s">
        <v>351</v>
      </c>
      <c r="C261" s="43" t="s">
        <v>65</v>
      </c>
      <c r="D261" s="44" t="s">
        <v>344</v>
      </c>
      <c r="E261" s="45">
        <v>16349.040000000006</v>
      </c>
      <c r="I261" s="45">
        <v>16349.040000000006</v>
      </c>
    </row>
    <row r="262" spans="1:9" x14ac:dyDescent="0.25">
      <c r="A262" t="s">
        <v>63</v>
      </c>
      <c r="B262" s="43" t="s">
        <v>352</v>
      </c>
      <c r="C262" s="43" t="s">
        <v>65</v>
      </c>
      <c r="D262" s="44" t="s">
        <v>344</v>
      </c>
      <c r="E262" s="45">
        <v>5242.9680000000026</v>
      </c>
      <c r="I262" s="45">
        <v>5242.9680000000026</v>
      </c>
    </row>
    <row r="263" spans="1:9" x14ac:dyDescent="0.25">
      <c r="A263" t="s">
        <v>63</v>
      </c>
      <c r="B263" s="43" t="s">
        <v>353</v>
      </c>
      <c r="C263" s="43" t="s">
        <v>65</v>
      </c>
      <c r="D263" s="44" t="s">
        <v>344</v>
      </c>
      <c r="E263" s="45">
        <v>42817.572000000015</v>
      </c>
      <c r="I263" s="45">
        <v>42817.572000000015</v>
      </c>
    </row>
    <row r="264" spans="1:9" x14ac:dyDescent="0.25">
      <c r="A264" t="s">
        <v>63</v>
      </c>
      <c r="B264" s="43" t="s">
        <v>354</v>
      </c>
      <c r="C264" s="43" t="s">
        <v>65</v>
      </c>
      <c r="D264" s="44" t="s">
        <v>344</v>
      </c>
      <c r="E264" s="45">
        <v>87806.871935999938</v>
      </c>
      <c r="I264" s="45">
        <v>87806.871935999938</v>
      </c>
    </row>
    <row r="265" spans="1:9" x14ac:dyDescent="0.25">
      <c r="A265" t="s">
        <v>63</v>
      </c>
      <c r="B265" s="43" t="s">
        <v>355</v>
      </c>
      <c r="C265" s="43" t="s">
        <v>65</v>
      </c>
      <c r="D265" s="44" t="s">
        <v>344</v>
      </c>
      <c r="E265" s="45">
        <v>6765.1200000000044</v>
      </c>
      <c r="I265" s="45">
        <v>6765.1200000000044</v>
      </c>
    </row>
    <row r="266" spans="1:9" x14ac:dyDescent="0.25">
      <c r="A266" t="s">
        <v>63</v>
      </c>
      <c r="B266" s="43" t="s">
        <v>356</v>
      </c>
      <c r="C266" s="43" t="s">
        <v>65</v>
      </c>
      <c r="D266" s="44" t="s">
        <v>344</v>
      </c>
      <c r="E266" s="45">
        <v>55051.164000000012</v>
      </c>
      <c r="I266" s="45">
        <v>55051.164000000012</v>
      </c>
    </row>
    <row r="267" spans="1:9" x14ac:dyDescent="0.25">
      <c r="A267" t="s">
        <v>63</v>
      </c>
      <c r="B267" s="43" t="s">
        <v>357</v>
      </c>
      <c r="C267" s="43" t="s">
        <v>65</v>
      </c>
      <c r="D267" s="44" t="s">
        <v>344</v>
      </c>
      <c r="E267" s="45">
        <v>5679.8819999999996</v>
      </c>
      <c r="I267" s="45">
        <v>5679.8819999999996</v>
      </c>
    </row>
    <row r="268" spans="1:9" x14ac:dyDescent="0.25">
      <c r="A268" t="s">
        <v>63</v>
      </c>
      <c r="B268" s="43" t="s">
        <v>358</v>
      </c>
      <c r="C268" s="43" t="s">
        <v>65</v>
      </c>
      <c r="D268" s="44" t="s">
        <v>359</v>
      </c>
      <c r="E268" s="45">
        <v>49036.450319999974</v>
      </c>
      <c r="I268" s="45">
        <v>49036.450319999974</v>
      </c>
    </row>
    <row r="269" spans="1:9" x14ac:dyDescent="0.25">
      <c r="A269" t="s">
        <v>63</v>
      </c>
      <c r="B269" s="43" t="s">
        <v>360</v>
      </c>
      <c r="C269" s="43" t="s">
        <v>65</v>
      </c>
      <c r="D269" s="44" t="s">
        <v>359</v>
      </c>
      <c r="E269" s="45">
        <v>33231.313439999998</v>
      </c>
      <c r="I269" s="45">
        <v>33231.313439999998</v>
      </c>
    </row>
    <row r="270" spans="1:9" x14ac:dyDescent="0.25">
      <c r="A270" t="s">
        <v>63</v>
      </c>
      <c r="B270" s="43" t="s">
        <v>361</v>
      </c>
      <c r="C270" s="43" t="s">
        <v>65</v>
      </c>
      <c r="D270" s="44" t="s">
        <v>359</v>
      </c>
      <c r="E270" s="45">
        <v>23700.71808000001</v>
      </c>
      <c r="I270" s="45">
        <v>23700.71808000001</v>
      </c>
    </row>
    <row r="271" spans="1:9" x14ac:dyDescent="0.25">
      <c r="A271" t="s">
        <v>63</v>
      </c>
      <c r="B271" s="43" t="s">
        <v>362</v>
      </c>
      <c r="C271" s="43" t="s">
        <v>65</v>
      </c>
      <c r="D271" s="44" t="s">
        <v>359</v>
      </c>
      <c r="E271" s="45">
        <v>39715.472159999998</v>
      </c>
      <c r="I271" s="45">
        <v>39715.472159999998</v>
      </c>
    </row>
    <row r="272" spans="1:9" x14ac:dyDescent="0.25">
      <c r="A272" t="s">
        <v>63</v>
      </c>
      <c r="B272" s="43" t="s">
        <v>363</v>
      </c>
      <c r="C272" s="43" t="s">
        <v>65</v>
      </c>
      <c r="D272" s="44" t="s">
        <v>359</v>
      </c>
      <c r="E272" s="45">
        <v>25489.451519999995</v>
      </c>
      <c r="I272" s="45">
        <v>25489.451519999995</v>
      </c>
    </row>
    <row r="273" spans="1:9" x14ac:dyDescent="0.25">
      <c r="A273" t="s">
        <v>63</v>
      </c>
      <c r="B273" s="43" t="s">
        <v>364</v>
      </c>
      <c r="C273" s="43" t="s">
        <v>65</v>
      </c>
      <c r="D273" s="44" t="s">
        <v>359</v>
      </c>
      <c r="E273" s="45">
        <v>37255.963679999986</v>
      </c>
      <c r="I273" s="45">
        <v>37255.963679999986</v>
      </c>
    </row>
    <row r="274" spans="1:9" x14ac:dyDescent="0.25">
      <c r="A274" t="s">
        <v>63</v>
      </c>
      <c r="B274" s="43" t="s">
        <v>365</v>
      </c>
      <c r="C274" s="43" t="s">
        <v>65</v>
      </c>
      <c r="D274" s="44" t="s">
        <v>359</v>
      </c>
      <c r="E274" s="45">
        <v>5631.7154400000009</v>
      </c>
      <c r="I274" s="45">
        <v>5631.7154400000009</v>
      </c>
    </row>
    <row r="275" spans="1:9" x14ac:dyDescent="0.25">
      <c r="A275" t="s">
        <v>63</v>
      </c>
      <c r="B275" s="43" t="s">
        <v>366</v>
      </c>
      <c r="C275" s="43" t="s">
        <v>65</v>
      </c>
      <c r="D275" s="44" t="s">
        <v>359</v>
      </c>
      <c r="E275" s="45">
        <v>17426.176559999989</v>
      </c>
      <c r="I275" s="45">
        <v>17426.176559999989</v>
      </c>
    </row>
    <row r="276" spans="1:9" x14ac:dyDescent="0.25">
      <c r="A276" t="s">
        <v>63</v>
      </c>
      <c r="B276" s="43" t="s">
        <v>367</v>
      </c>
      <c r="C276" s="43" t="s">
        <v>65</v>
      </c>
      <c r="D276" s="44" t="s">
        <v>359</v>
      </c>
      <c r="E276" s="45">
        <v>15619.443839999996</v>
      </c>
      <c r="I276" s="45">
        <v>15619.443839999996</v>
      </c>
    </row>
    <row r="277" spans="1:9" x14ac:dyDescent="0.25">
      <c r="A277" t="s">
        <v>63</v>
      </c>
      <c r="B277" s="43" t="s">
        <v>368</v>
      </c>
      <c r="C277" s="43" t="s">
        <v>65</v>
      </c>
      <c r="D277" s="44" t="s">
        <v>359</v>
      </c>
      <c r="E277" s="45">
        <v>55059.263999999974</v>
      </c>
      <c r="I277" s="45">
        <v>55059.263999999974</v>
      </c>
    </row>
    <row r="278" spans="1:9" x14ac:dyDescent="0.25">
      <c r="A278" t="s">
        <v>63</v>
      </c>
      <c r="B278" s="43" t="s">
        <v>369</v>
      </c>
      <c r="C278" s="43" t="s">
        <v>65</v>
      </c>
      <c r="D278" s="44" t="s">
        <v>370</v>
      </c>
      <c r="E278" s="45">
        <v>83994.623999999996</v>
      </c>
      <c r="I278" s="45">
        <v>83994.623999999996</v>
      </c>
    </row>
    <row r="279" spans="1:9" x14ac:dyDescent="0.25">
      <c r="A279" t="s">
        <v>63</v>
      </c>
      <c r="B279" s="43" t="s">
        <v>371</v>
      </c>
      <c r="C279" s="43" t="s">
        <v>65</v>
      </c>
      <c r="D279" s="44" t="s">
        <v>370</v>
      </c>
      <c r="E279" s="45">
        <v>20561.183999999997</v>
      </c>
      <c r="I279" s="45">
        <v>20561.183999999997</v>
      </c>
    </row>
    <row r="280" spans="1:9" x14ac:dyDescent="0.25">
      <c r="A280" t="s">
        <v>63</v>
      </c>
      <c r="B280" s="43" t="s">
        <v>372</v>
      </c>
      <c r="C280" s="43" t="s">
        <v>65</v>
      </c>
      <c r="D280" s="44" t="s">
        <v>370</v>
      </c>
      <c r="E280" s="45">
        <v>40670.783999999992</v>
      </c>
      <c r="I280" s="45">
        <v>40670.783999999992</v>
      </c>
    </row>
    <row r="281" spans="1:9" x14ac:dyDescent="0.25">
      <c r="A281" t="s">
        <v>63</v>
      </c>
      <c r="B281" s="43" t="s">
        <v>373</v>
      </c>
      <c r="C281" s="43" t="s">
        <v>65</v>
      </c>
      <c r="D281" s="44" t="s">
        <v>370</v>
      </c>
      <c r="E281" s="45">
        <v>6773.7599999999966</v>
      </c>
      <c r="I281" s="45">
        <v>6773.7599999999966</v>
      </c>
    </row>
    <row r="282" spans="1:9" x14ac:dyDescent="0.25">
      <c r="A282" t="s">
        <v>63</v>
      </c>
      <c r="B282" s="43" t="s">
        <v>374</v>
      </c>
      <c r="C282" s="43" t="s">
        <v>65</v>
      </c>
      <c r="D282" s="44" t="s">
        <v>370</v>
      </c>
      <c r="E282" s="45">
        <v>31512.096000000005</v>
      </c>
      <c r="I282" s="45">
        <v>31512.096000000005</v>
      </c>
    </row>
    <row r="283" spans="1:9" x14ac:dyDescent="0.25">
      <c r="A283" t="s">
        <v>63</v>
      </c>
      <c r="B283" s="43" t="s">
        <v>375</v>
      </c>
      <c r="C283" s="43" t="s">
        <v>65</v>
      </c>
      <c r="D283" s="44" t="s">
        <v>370</v>
      </c>
      <c r="E283" s="45">
        <v>20998.655999999999</v>
      </c>
      <c r="I283" s="45">
        <v>20998.655999999999</v>
      </c>
    </row>
    <row r="284" spans="1:9" x14ac:dyDescent="0.25">
      <c r="A284" t="s">
        <v>63</v>
      </c>
      <c r="B284" s="43" t="s">
        <v>376</v>
      </c>
      <c r="C284" s="43" t="s">
        <v>65</v>
      </c>
      <c r="D284" s="44" t="s">
        <v>370</v>
      </c>
      <c r="E284" s="45">
        <v>99729.504000000044</v>
      </c>
      <c r="I284" s="45">
        <v>99729.504000000044</v>
      </c>
    </row>
    <row r="285" spans="1:9" x14ac:dyDescent="0.25">
      <c r="A285" t="s">
        <v>63</v>
      </c>
      <c r="B285" s="43" t="s">
        <v>377</v>
      </c>
      <c r="C285" s="43" t="s">
        <v>65</v>
      </c>
      <c r="D285" s="44" t="s">
        <v>370</v>
      </c>
      <c r="E285" s="45">
        <v>9186.9120000000003</v>
      </c>
      <c r="I285" s="45">
        <v>9186.9120000000003</v>
      </c>
    </row>
    <row r="286" spans="1:9" x14ac:dyDescent="0.25">
      <c r="A286" t="s">
        <v>63</v>
      </c>
      <c r="B286" s="43" t="s">
        <v>378</v>
      </c>
      <c r="C286" s="43" t="s">
        <v>65</v>
      </c>
      <c r="D286" s="44" t="s">
        <v>370</v>
      </c>
      <c r="E286" s="45">
        <v>7874.4959999999974</v>
      </c>
      <c r="I286" s="45">
        <v>7874.4959999999974</v>
      </c>
    </row>
    <row r="287" spans="1:9" x14ac:dyDescent="0.25">
      <c r="A287" t="s">
        <v>63</v>
      </c>
      <c r="B287" s="43" t="s">
        <v>379</v>
      </c>
      <c r="C287" s="43" t="s">
        <v>65</v>
      </c>
      <c r="D287" s="44" t="s">
        <v>370</v>
      </c>
      <c r="E287" s="45">
        <v>9821.9520000000048</v>
      </c>
      <c r="I287" s="45">
        <v>9821.9520000000048</v>
      </c>
    </row>
    <row r="288" spans="1:9" x14ac:dyDescent="0.25">
      <c r="A288" t="s">
        <v>63</v>
      </c>
      <c r="B288" s="43" t="s">
        <v>380</v>
      </c>
      <c r="C288" s="43" t="s">
        <v>65</v>
      </c>
      <c r="D288" s="44" t="s">
        <v>370</v>
      </c>
      <c r="E288" s="45">
        <v>33967.583999999981</v>
      </c>
      <c r="I288" s="45">
        <v>33967.583999999981</v>
      </c>
    </row>
    <row r="289" spans="1:9" x14ac:dyDescent="0.25">
      <c r="A289" t="s">
        <v>63</v>
      </c>
      <c r="B289" s="43" t="s">
        <v>381</v>
      </c>
      <c r="C289" s="43" t="s">
        <v>65</v>
      </c>
      <c r="D289" s="44" t="s">
        <v>382</v>
      </c>
      <c r="E289" s="45">
        <v>54948.741119999977</v>
      </c>
      <c r="I289" s="45">
        <v>54948.741119999977</v>
      </c>
    </row>
    <row r="290" spans="1:9" x14ac:dyDescent="0.25">
      <c r="A290" t="s">
        <v>63</v>
      </c>
      <c r="B290" s="43" t="s">
        <v>383</v>
      </c>
      <c r="C290" s="43" t="s">
        <v>65</v>
      </c>
      <c r="D290" s="44" t="s">
        <v>382</v>
      </c>
      <c r="E290" s="45">
        <v>16241.549759999993</v>
      </c>
      <c r="I290" s="45">
        <v>16241.549759999993</v>
      </c>
    </row>
    <row r="291" spans="1:9" x14ac:dyDescent="0.25">
      <c r="A291" t="s">
        <v>63</v>
      </c>
      <c r="B291" s="43" t="s">
        <v>384</v>
      </c>
      <c r="C291" s="43" t="s">
        <v>65</v>
      </c>
      <c r="D291" s="44" t="s">
        <v>382</v>
      </c>
      <c r="E291" s="45">
        <v>34859.91167999999</v>
      </c>
      <c r="I291" s="45">
        <v>34859.91167999999</v>
      </c>
    </row>
    <row r="292" spans="1:9" x14ac:dyDescent="0.25">
      <c r="A292" t="s">
        <v>63</v>
      </c>
      <c r="B292" s="43" t="s">
        <v>385</v>
      </c>
      <c r="C292" s="43" t="s">
        <v>65</v>
      </c>
      <c r="D292" s="44" t="s">
        <v>382</v>
      </c>
      <c r="E292" s="45">
        <v>80677.658880000003</v>
      </c>
      <c r="I292" s="45">
        <v>80677.658880000003</v>
      </c>
    </row>
    <row r="293" spans="1:9" x14ac:dyDescent="0.25">
      <c r="A293" t="s">
        <v>63</v>
      </c>
      <c r="B293" s="43" t="s">
        <v>386</v>
      </c>
      <c r="C293" s="43" t="s">
        <v>65</v>
      </c>
      <c r="D293" s="44" t="s">
        <v>382</v>
      </c>
      <c r="E293" s="45">
        <v>63163.100159999987</v>
      </c>
      <c r="I293" s="45">
        <v>63163.100159999987</v>
      </c>
    </row>
    <row r="294" spans="1:9" x14ac:dyDescent="0.25">
      <c r="A294" t="s">
        <v>63</v>
      </c>
      <c r="B294" s="43" t="s">
        <v>387</v>
      </c>
      <c r="C294" s="43" t="s">
        <v>65</v>
      </c>
      <c r="D294" s="44" t="s">
        <v>382</v>
      </c>
      <c r="E294" s="45">
        <v>25079.466240000012</v>
      </c>
      <c r="I294" s="45">
        <v>25079.466240000012</v>
      </c>
    </row>
    <row r="295" spans="1:9" x14ac:dyDescent="0.25">
      <c r="A295" t="s">
        <v>63</v>
      </c>
      <c r="B295" s="43" t="s">
        <v>388</v>
      </c>
      <c r="C295" s="43" t="s">
        <v>65</v>
      </c>
      <c r="D295" s="44" t="s">
        <v>382</v>
      </c>
      <c r="E295" s="45">
        <v>5942.0304000000006</v>
      </c>
      <c r="I295" s="45">
        <v>5942.0304000000006</v>
      </c>
    </row>
    <row r="296" spans="1:9" x14ac:dyDescent="0.25">
      <c r="A296" t="s">
        <v>63</v>
      </c>
      <c r="B296" s="43" t="s">
        <v>389</v>
      </c>
      <c r="C296" s="43" t="s">
        <v>65</v>
      </c>
      <c r="D296" s="44" t="s">
        <v>382</v>
      </c>
      <c r="E296" s="45">
        <v>7922.707199999998</v>
      </c>
      <c r="I296" s="45">
        <v>7922.707199999998</v>
      </c>
    </row>
    <row r="297" spans="1:9" x14ac:dyDescent="0.25">
      <c r="A297" t="s">
        <v>63</v>
      </c>
      <c r="B297" s="43" t="s">
        <v>390</v>
      </c>
      <c r="C297" s="43" t="s">
        <v>65</v>
      </c>
      <c r="D297" s="44" t="s">
        <v>382</v>
      </c>
      <c r="E297" s="45">
        <v>13113.446399999997</v>
      </c>
      <c r="I297" s="45">
        <v>13113.446399999997</v>
      </c>
    </row>
    <row r="298" spans="1:9" x14ac:dyDescent="0.25">
      <c r="A298" t="s">
        <v>63</v>
      </c>
      <c r="B298" s="43" t="s">
        <v>391</v>
      </c>
      <c r="C298" s="43" t="s">
        <v>65</v>
      </c>
      <c r="D298" s="44" t="s">
        <v>382</v>
      </c>
      <c r="E298" s="45">
        <v>40801.942080000015</v>
      </c>
      <c r="I298" s="45">
        <v>40801.942080000015</v>
      </c>
    </row>
    <row r="299" spans="1:9" x14ac:dyDescent="0.25">
      <c r="A299" t="s">
        <v>63</v>
      </c>
      <c r="B299" s="43" t="s">
        <v>392</v>
      </c>
      <c r="C299" s="43" t="s">
        <v>65</v>
      </c>
      <c r="D299" s="44" t="s">
        <v>393</v>
      </c>
      <c r="E299" s="45">
        <v>19341.665999999994</v>
      </c>
      <c r="I299" s="45">
        <v>19341.665999999994</v>
      </c>
    </row>
    <row r="300" spans="1:9" x14ac:dyDescent="0.25">
      <c r="A300" t="s">
        <v>63</v>
      </c>
      <c r="B300" s="43" t="s">
        <v>394</v>
      </c>
      <c r="C300" s="43" t="s">
        <v>65</v>
      </c>
      <c r="D300" s="44" t="s">
        <v>393</v>
      </c>
      <c r="E300" s="45">
        <v>15473.3328</v>
      </c>
      <c r="I300" s="45">
        <v>15473.3328</v>
      </c>
    </row>
    <row r="301" spans="1:9" x14ac:dyDescent="0.25">
      <c r="A301" t="s">
        <v>63</v>
      </c>
      <c r="B301" s="43" t="s">
        <v>395</v>
      </c>
      <c r="C301" s="43" t="s">
        <v>65</v>
      </c>
      <c r="D301" s="44" t="s">
        <v>393</v>
      </c>
      <c r="E301" s="45">
        <v>14312.832840000001</v>
      </c>
      <c r="I301" s="45">
        <v>14312.832840000001</v>
      </c>
    </row>
    <row r="302" spans="1:9" x14ac:dyDescent="0.25">
      <c r="A302" t="s">
        <v>63</v>
      </c>
      <c r="B302" s="43" t="s">
        <v>396</v>
      </c>
      <c r="C302" s="43" t="s">
        <v>65</v>
      </c>
      <c r="D302" s="44" t="s">
        <v>393</v>
      </c>
      <c r="E302" s="45">
        <v>13616.532863999995</v>
      </c>
      <c r="I302" s="45">
        <v>13616.532863999995</v>
      </c>
    </row>
    <row r="303" spans="1:9" x14ac:dyDescent="0.25">
      <c r="A303" t="s">
        <v>63</v>
      </c>
      <c r="B303" s="43" t="s">
        <v>397</v>
      </c>
      <c r="C303" s="43" t="s">
        <v>65</v>
      </c>
      <c r="D303" s="44" t="s">
        <v>393</v>
      </c>
      <c r="E303" s="45">
        <v>15860.166119999994</v>
      </c>
      <c r="I303" s="45">
        <v>15860.166119999994</v>
      </c>
    </row>
    <row r="304" spans="1:9" x14ac:dyDescent="0.25">
      <c r="A304" t="s">
        <v>63</v>
      </c>
      <c r="B304" s="43" t="s">
        <v>398</v>
      </c>
      <c r="C304" s="43" t="s">
        <v>65</v>
      </c>
      <c r="D304" s="44" t="s">
        <v>393</v>
      </c>
      <c r="E304" s="45">
        <v>4874.0998319999999</v>
      </c>
      <c r="I304" s="45">
        <v>4874.0998319999999</v>
      </c>
    </row>
    <row r="305" spans="1:9" x14ac:dyDescent="0.25">
      <c r="A305" t="s">
        <v>63</v>
      </c>
      <c r="B305" s="43" t="s">
        <v>399</v>
      </c>
      <c r="C305" s="43" t="s">
        <v>65</v>
      </c>
      <c r="D305" s="44" t="s">
        <v>393</v>
      </c>
      <c r="E305" s="45">
        <v>20275.401599999997</v>
      </c>
      <c r="I305" s="45">
        <v>20275.401599999997</v>
      </c>
    </row>
    <row r="306" spans="1:9" x14ac:dyDescent="0.25">
      <c r="A306" t="s">
        <v>63</v>
      </c>
      <c r="B306" s="43" t="s">
        <v>400</v>
      </c>
      <c r="C306" s="43" t="s">
        <v>65</v>
      </c>
      <c r="D306" s="44" t="s">
        <v>393</v>
      </c>
      <c r="E306" s="45">
        <v>11524.965120000003</v>
      </c>
      <c r="I306" s="45">
        <v>11524.965120000003</v>
      </c>
    </row>
    <row r="307" spans="1:9" x14ac:dyDescent="0.25">
      <c r="A307" t="s">
        <v>63</v>
      </c>
      <c r="B307" s="43" t="s">
        <v>401</v>
      </c>
      <c r="C307" s="43" t="s">
        <v>65</v>
      </c>
      <c r="D307" s="44" t="s">
        <v>393</v>
      </c>
      <c r="E307" s="45">
        <v>70906.475520000007</v>
      </c>
      <c r="I307" s="45">
        <v>70906.475520000007</v>
      </c>
    </row>
    <row r="308" spans="1:9" x14ac:dyDescent="0.25">
      <c r="A308" t="s">
        <v>63</v>
      </c>
      <c r="B308" s="43" t="s">
        <v>402</v>
      </c>
      <c r="C308" s="43" t="s">
        <v>65</v>
      </c>
      <c r="D308" s="44" t="s">
        <v>393</v>
      </c>
      <c r="E308" s="45">
        <v>38843.400959999992</v>
      </c>
      <c r="I308" s="45">
        <v>38843.400959999992</v>
      </c>
    </row>
    <row r="309" spans="1:9" x14ac:dyDescent="0.25">
      <c r="A309" t="s">
        <v>63</v>
      </c>
      <c r="B309" s="43" t="s">
        <v>403</v>
      </c>
      <c r="C309" s="43" t="s">
        <v>65</v>
      </c>
      <c r="D309" s="44" t="s">
        <v>393</v>
      </c>
      <c r="E309" s="45">
        <v>12720.146687999993</v>
      </c>
      <c r="I309" s="45">
        <v>12720.146687999993</v>
      </c>
    </row>
    <row r="310" spans="1:9" x14ac:dyDescent="0.25">
      <c r="A310" t="s">
        <v>63</v>
      </c>
      <c r="B310" s="43" t="s">
        <v>404</v>
      </c>
      <c r="C310" s="43" t="s">
        <v>65</v>
      </c>
      <c r="D310" s="44" t="s">
        <v>405</v>
      </c>
      <c r="E310" s="45">
        <v>5381.4023999999972</v>
      </c>
      <c r="I310" s="45">
        <v>5381.4023999999972</v>
      </c>
    </row>
    <row r="311" spans="1:9" x14ac:dyDescent="0.25">
      <c r="A311" t="s">
        <v>63</v>
      </c>
      <c r="B311" s="43" t="s">
        <v>406</v>
      </c>
      <c r="C311" s="43" t="s">
        <v>65</v>
      </c>
      <c r="D311" s="44" t="s">
        <v>405</v>
      </c>
      <c r="E311" s="45">
        <v>9625.8888000000006</v>
      </c>
      <c r="I311" s="45">
        <v>9625.8888000000006</v>
      </c>
    </row>
    <row r="312" spans="1:9" x14ac:dyDescent="0.25">
      <c r="A312" t="s">
        <v>63</v>
      </c>
      <c r="B312" s="43" t="s">
        <v>407</v>
      </c>
      <c r="C312" s="43" t="s">
        <v>65</v>
      </c>
      <c r="D312" s="44" t="s">
        <v>405</v>
      </c>
      <c r="E312" s="45">
        <v>10210.074138000002</v>
      </c>
      <c r="I312" s="45">
        <v>10210.074138000002</v>
      </c>
    </row>
    <row r="313" spans="1:9" x14ac:dyDescent="0.25">
      <c r="A313" t="s">
        <v>63</v>
      </c>
      <c r="B313" s="43" t="s">
        <v>408</v>
      </c>
      <c r="C313" s="43" t="s">
        <v>65</v>
      </c>
      <c r="D313" s="44" t="s">
        <v>405</v>
      </c>
      <c r="E313" s="45">
        <v>13997.179231199996</v>
      </c>
      <c r="I313" s="45">
        <v>13997.179231199996</v>
      </c>
    </row>
    <row r="314" spans="1:9" x14ac:dyDescent="0.25">
      <c r="A314" t="s">
        <v>63</v>
      </c>
      <c r="B314" s="43" t="s">
        <v>384</v>
      </c>
      <c r="C314" s="43" t="s">
        <v>65</v>
      </c>
      <c r="D314" s="44" t="s">
        <v>405</v>
      </c>
      <c r="E314" s="45">
        <v>10808.243542800001</v>
      </c>
      <c r="I314" s="45">
        <v>10808.243542800001</v>
      </c>
    </row>
    <row r="315" spans="1:9" x14ac:dyDescent="0.25">
      <c r="A315" t="s">
        <v>63</v>
      </c>
      <c r="B315" s="43" t="s">
        <v>409</v>
      </c>
      <c r="C315" s="43" t="s">
        <v>65</v>
      </c>
      <c r="D315" s="44" t="s">
        <v>405</v>
      </c>
      <c r="E315" s="45">
        <v>10421.730000000001</v>
      </c>
      <c r="I315" s="45">
        <v>10421.730000000001</v>
      </c>
    </row>
    <row r="316" spans="1:9" x14ac:dyDescent="0.25">
      <c r="A316" t="s">
        <v>63</v>
      </c>
      <c r="B316" s="43" t="s">
        <v>410</v>
      </c>
      <c r="C316" s="43" t="s">
        <v>65</v>
      </c>
      <c r="D316" s="44" t="s">
        <v>405</v>
      </c>
      <c r="E316" s="45">
        <v>6821.4960000000028</v>
      </c>
      <c r="I316" s="45">
        <v>6821.4960000000028</v>
      </c>
    </row>
    <row r="317" spans="1:9" x14ac:dyDescent="0.25">
      <c r="A317" t="s">
        <v>63</v>
      </c>
      <c r="B317" s="43" t="s">
        <v>411</v>
      </c>
      <c r="C317" s="43" t="s">
        <v>65</v>
      </c>
      <c r="D317" s="44" t="s">
        <v>405</v>
      </c>
      <c r="E317" s="45">
        <v>9872.4479831999979</v>
      </c>
      <c r="I317" s="45">
        <v>9872.4479831999979</v>
      </c>
    </row>
    <row r="318" spans="1:9" x14ac:dyDescent="0.25">
      <c r="A318" t="s">
        <v>63</v>
      </c>
      <c r="B318" s="43" t="s">
        <v>394</v>
      </c>
      <c r="C318" s="43" t="s">
        <v>65</v>
      </c>
      <c r="D318" s="44" t="s">
        <v>405</v>
      </c>
      <c r="E318" s="45">
        <v>5972.295542400002</v>
      </c>
      <c r="I318" s="45">
        <v>5972.295542400002</v>
      </c>
    </row>
    <row r="319" spans="1:9" x14ac:dyDescent="0.25">
      <c r="A319" t="s">
        <v>63</v>
      </c>
      <c r="B319" s="43" t="s">
        <v>412</v>
      </c>
      <c r="C319" s="43" t="s">
        <v>65</v>
      </c>
      <c r="D319" s="44" t="s">
        <v>405</v>
      </c>
      <c r="E319" s="45">
        <v>9398.5056000000022</v>
      </c>
      <c r="I319" s="45">
        <v>9398.5056000000022</v>
      </c>
    </row>
    <row r="320" spans="1:9" x14ac:dyDescent="0.25">
      <c r="A320" t="s">
        <v>63</v>
      </c>
      <c r="B320" s="43" t="s">
        <v>413</v>
      </c>
      <c r="C320" s="43" t="s">
        <v>65</v>
      </c>
      <c r="D320" s="44" t="s">
        <v>405</v>
      </c>
      <c r="E320" s="45">
        <v>12759.911445600002</v>
      </c>
      <c r="I320" s="45">
        <v>12759.911445600002</v>
      </c>
    </row>
    <row r="321" spans="1:9" x14ac:dyDescent="0.25">
      <c r="A321" t="s">
        <v>63</v>
      </c>
      <c r="B321" s="43" t="s">
        <v>414</v>
      </c>
      <c r="C321" s="43" t="s">
        <v>65</v>
      </c>
      <c r="D321" s="44" t="s">
        <v>405</v>
      </c>
      <c r="E321" s="45">
        <v>12180.160080000005</v>
      </c>
      <c r="I321" s="45">
        <v>12180.160080000005</v>
      </c>
    </row>
    <row r="322" spans="1:9" x14ac:dyDescent="0.25">
      <c r="A322" t="s">
        <v>63</v>
      </c>
      <c r="B322" s="43" t="s">
        <v>415</v>
      </c>
      <c r="C322" s="43" t="s">
        <v>65</v>
      </c>
      <c r="D322" s="44" t="s">
        <v>405</v>
      </c>
      <c r="E322" s="45">
        <v>14135.655600000002</v>
      </c>
      <c r="I322" s="45">
        <v>14135.655600000002</v>
      </c>
    </row>
    <row r="323" spans="1:9" x14ac:dyDescent="0.25">
      <c r="A323" t="s">
        <v>63</v>
      </c>
      <c r="B323" s="43" t="s">
        <v>416</v>
      </c>
      <c r="C323" s="43" t="s">
        <v>65</v>
      </c>
      <c r="D323" s="44" t="s">
        <v>405</v>
      </c>
      <c r="E323" s="45">
        <v>5874.0659999999998</v>
      </c>
      <c r="I323" s="45">
        <v>5874.0659999999998</v>
      </c>
    </row>
    <row r="324" spans="1:9" x14ac:dyDescent="0.25">
      <c r="A324" t="s">
        <v>63</v>
      </c>
      <c r="B324" s="43" t="s">
        <v>417</v>
      </c>
      <c r="C324" s="43" t="s">
        <v>65</v>
      </c>
      <c r="D324" s="44" t="s">
        <v>405</v>
      </c>
      <c r="E324" s="45">
        <v>11749.051987199995</v>
      </c>
      <c r="I324" s="45">
        <v>11749.051987199995</v>
      </c>
    </row>
    <row r="325" spans="1:9" x14ac:dyDescent="0.25">
      <c r="A325" t="s">
        <v>63</v>
      </c>
      <c r="B325" s="43" t="s">
        <v>418</v>
      </c>
      <c r="C325" s="43" t="s">
        <v>65</v>
      </c>
      <c r="D325" s="44" t="s">
        <v>405</v>
      </c>
      <c r="E325" s="45">
        <v>10641.171776400008</v>
      </c>
      <c r="I325" s="45">
        <v>10641.171776400008</v>
      </c>
    </row>
    <row r="326" spans="1:9" x14ac:dyDescent="0.25">
      <c r="A326" t="s">
        <v>63</v>
      </c>
      <c r="B326" s="43" t="s">
        <v>419</v>
      </c>
      <c r="C326" s="43" t="s">
        <v>65</v>
      </c>
      <c r="D326" s="44" t="s">
        <v>405</v>
      </c>
      <c r="E326" s="45">
        <v>6298.5146400000003</v>
      </c>
      <c r="I326" s="45">
        <v>6298.5146400000003</v>
      </c>
    </row>
    <row r="327" spans="1:9" x14ac:dyDescent="0.25">
      <c r="A327" t="s">
        <v>63</v>
      </c>
      <c r="B327" s="43" t="s">
        <v>398</v>
      </c>
      <c r="C327" s="43" t="s">
        <v>65</v>
      </c>
      <c r="D327" s="44" t="s">
        <v>405</v>
      </c>
      <c r="E327" s="45">
        <v>3634.4172744000016</v>
      </c>
      <c r="I327" s="45">
        <v>3634.4172744000016</v>
      </c>
    </row>
    <row r="328" spans="1:9" x14ac:dyDescent="0.25">
      <c r="A328" t="s">
        <v>63</v>
      </c>
      <c r="B328" s="43" t="s">
        <v>420</v>
      </c>
      <c r="C328" s="43" t="s">
        <v>65</v>
      </c>
      <c r="D328" s="44" t="s">
        <v>405</v>
      </c>
      <c r="E328" s="45">
        <v>7920.514799999999</v>
      </c>
      <c r="I328" s="45">
        <v>7920.514799999999</v>
      </c>
    </row>
    <row r="329" spans="1:9" x14ac:dyDescent="0.25">
      <c r="A329" t="s">
        <v>63</v>
      </c>
      <c r="B329" s="43" t="s">
        <v>421</v>
      </c>
      <c r="C329" s="43" t="s">
        <v>65</v>
      </c>
      <c r="D329" s="44" t="s">
        <v>422</v>
      </c>
      <c r="E329" s="45">
        <v>12856.935167999995</v>
      </c>
      <c r="I329" s="45">
        <v>12856.935167999995</v>
      </c>
    </row>
    <row r="330" spans="1:9" x14ac:dyDescent="0.25">
      <c r="A330" t="s">
        <v>63</v>
      </c>
      <c r="B330" s="43" t="s">
        <v>423</v>
      </c>
      <c r="C330" s="43" t="s">
        <v>65</v>
      </c>
      <c r="D330" s="44" t="s">
        <v>422</v>
      </c>
      <c r="E330" s="45">
        <v>6830.2468080000017</v>
      </c>
      <c r="I330" s="45">
        <v>6830.2468080000017</v>
      </c>
    </row>
    <row r="331" spans="1:9" x14ac:dyDescent="0.25">
      <c r="A331" t="s">
        <v>63</v>
      </c>
      <c r="B331" s="43" t="s">
        <v>424</v>
      </c>
      <c r="C331" s="43" t="s">
        <v>65</v>
      </c>
      <c r="D331" s="44" t="s">
        <v>422</v>
      </c>
      <c r="E331" s="45">
        <v>61450.650777599993</v>
      </c>
      <c r="I331" s="45">
        <v>61450.650777599993</v>
      </c>
    </row>
    <row r="332" spans="1:9" x14ac:dyDescent="0.25">
      <c r="A332" t="s">
        <v>63</v>
      </c>
      <c r="B332" s="43" t="s">
        <v>425</v>
      </c>
      <c r="C332" s="43" t="s">
        <v>65</v>
      </c>
      <c r="D332" s="44" t="s">
        <v>422</v>
      </c>
      <c r="E332" s="45">
        <v>11740.026380543997</v>
      </c>
      <c r="I332" s="45">
        <v>11740.026380543997</v>
      </c>
    </row>
    <row r="333" spans="1:9" x14ac:dyDescent="0.25">
      <c r="A333" t="s">
        <v>63</v>
      </c>
      <c r="B333" s="43" t="s">
        <v>374</v>
      </c>
      <c r="C333" s="43" t="s">
        <v>65</v>
      </c>
      <c r="D333" s="44" t="s">
        <v>422</v>
      </c>
      <c r="E333" s="45">
        <v>13349.1147174</v>
      </c>
      <c r="I333" s="45">
        <v>13349.1147174</v>
      </c>
    </row>
    <row r="334" spans="1:9" x14ac:dyDescent="0.25">
      <c r="A334" t="s">
        <v>63</v>
      </c>
      <c r="B334" s="43" t="s">
        <v>426</v>
      </c>
      <c r="C334" s="43" t="s">
        <v>65</v>
      </c>
      <c r="D334" s="44" t="s">
        <v>422</v>
      </c>
      <c r="E334" s="45">
        <v>5077.0283760000002</v>
      </c>
      <c r="I334" s="45">
        <v>5077.0283760000002</v>
      </c>
    </row>
    <row r="335" spans="1:9" x14ac:dyDescent="0.25">
      <c r="A335" t="s">
        <v>63</v>
      </c>
      <c r="B335" s="43" t="s">
        <v>427</v>
      </c>
      <c r="C335" s="43" t="s">
        <v>65</v>
      </c>
      <c r="D335" s="44" t="s">
        <v>422</v>
      </c>
      <c r="E335" s="45">
        <v>25925.465664000007</v>
      </c>
      <c r="I335" s="45">
        <v>25925.465664000007</v>
      </c>
    </row>
    <row r="336" spans="1:9" x14ac:dyDescent="0.25">
      <c r="A336" t="s">
        <v>63</v>
      </c>
      <c r="B336" s="43" t="s">
        <v>428</v>
      </c>
      <c r="C336" s="43" t="s">
        <v>65</v>
      </c>
      <c r="D336" s="44" t="s">
        <v>422</v>
      </c>
      <c r="E336" s="45">
        <v>11635.224048000002</v>
      </c>
      <c r="I336" s="45">
        <v>11635.224048000002</v>
      </c>
    </row>
    <row r="337" spans="1:9" x14ac:dyDescent="0.25">
      <c r="A337" t="s">
        <v>63</v>
      </c>
      <c r="B337" s="43" t="s">
        <v>389</v>
      </c>
      <c r="C337" s="43" t="s">
        <v>65</v>
      </c>
      <c r="D337" s="44" t="s">
        <v>422</v>
      </c>
      <c r="E337" s="45">
        <v>8279.610570503999</v>
      </c>
      <c r="I337" s="45">
        <v>8279.610570503999</v>
      </c>
    </row>
    <row r="338" spans="1:9" x14ac:dyDescent="0.25">
      <c r="A338" t="s">
        <v>63</v>
      </c>
      <c r="B338" s="43" t="s">
        <v>429</v>
      </c>
      <c r="C338" s="43" t="s">
        <v>65</v>
      </c>
      <c r="D338" s="44" t="s">
        <v>430</v>
      </c>
      <c r="E338" s="45">
        <v>36280</v>
      </c>
      <c r="I338" s="45">
        <v>36280</v>
      </c>
    </row>
    <row r="339" spans="1:9" x14ac:dyDescent="0.25">
      <c r="A339" t="s">
        <v>63</v>
      </c>
      <c r="B339" s="43" t="s">
        <v>431</v>
      </c>
      <c r="C339" s="43" t="s">
        <v>65</v>
      </c>
      <c r="D339" s="44" t="s">
        <v>432</v>
      </c>
      <c r="E339" s="45">
        <v>21830</v>
      </c>
      <c r="I339" s="45">
        <v>21830</v>
      </c>
    </row>
    <row r="340" spans="1:9" x14ac:dyDescent="0.25">
      <c r="A340" t="s">
        <v>63</v>
      </c>
      <c r="B340" s="43" t="s">
        <v>433</v>
      </c>
      <c r="C340" s="43" t="s">
        <v>65</v>
      </c>
      <c r="D340" s="44" t="s">
        <v>432</v>
      </c>
      <c r="E340" s="45">
        <v>5920</v>
      </c>
      <c r="I340" s="45">
        <v>5920</v>
      </c>
    </row>
    <row r="341" spans="1:9" x14ac:dyDescent="0.25">
      <c r="A341" t="s">
        <v>63</v>
      </c>
      <c r="B341" s="43" t="s">
        <v>434</v>
      </c>
      <c r="C341" s="43" t="s">
        <v>65</v>
      </c>
      <c r="D341" s="44" t="s">
        <v>435</v>
      </c>
      <c r="E341" s="45">
        <v>13752</v>
      </c>
      <c r="I341" s="45">
        <v>13752</v>
      </c>
    </row>
    <row r="342" spans="1:9" x14ac:dyDescent="0.25">
      <c r="A342" t="s">
        <v>63</v>
      </c>
      <c r="B342" s="43" t="s">
        <v>436</v>
      </c>
      <c r="C342" s="43" t="s">
        <v>65</v>
      </c>
      <c r="D342" s="44" t="s">
        <v>437</v>
      </c>
      <c r="E342" s="45">
        <v>18937.379999999997</v>
      </c>
      <c r="I342" s="45">
        <v>18937.379999999997</v>
      </c>
    </row>
    <row r="343" spans="1:9" ht="15.75" thickBot="1" x14ac:dyDescent="0.3">
      <c r="A343" s="47"/>
      <c r="B343" s="47"/>
      <c r="C343" s="47"/>
      <c r="D343" s="47"/>
      <c r="E343" s="47"/>
      <c r="F343" s="47"/>
      <c r="G343" s="47"/>
      <c r="H343" s="47"/>
      <c r="I343" s="47"/>
    </row>
    <row r="344" spans="1:9" x14ac:dyDescent="0.25">
      <c r="E344" s="48">
        <f>SUM(E4:E343)</f>
        <v>7086695.5845872462</v>
      </c>
      <c r="I344" s="48">
        <f>SUM(I5:I343)</f>
        <v>7086695.5845872462</v>
      </c>
    </row>
    <row r="345" spans="1:9" x14ac:dyDescent="0.25">
      <c r="D345" s="44"/>
      <c r="E345" s="48"/>
      <c r="I345" s="48"/>
    </row>
    <row r="346" spans="1:9" x14ac:dyDescent="0.25">
      <c r="E346" s="48">
        <f>E344-E345</f>
        <v>7086695.5845872462</v>
      </c>
      <c r="I346" s="48">
        <f>I344-I345</f>
        <v>7086695.5845872462</v>
      </c>
    </row>
    <row r="349" spans="1:9" x14ac:dyDescent="0.25">
      <c r="E349" s="10"/>
    </row>
  </sheetData>
  <sheetProtection algorithmName="SHA-512" hashValue="BYYcDF0b5KbhS7NS+2kCiHLxG1QH+I1NmRnf0+YmYJWY/9tYWW/qGGrYk1JlbV3lI0fh+HSgX6XYO3U5tBKbVQ==" saltValue="05qkYV3yZ/T4Gdrh+wRp1g==" spinCount="100000" sheet="1" objects="1" scenarios="1" select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55932-6D45-4A3E-BC28-8669F38D6056}">
  <dimension ref="A1:I46"/>
  <sheetViews>
    <sheetView topLeftCell="A15" workbookViewId="0">
      <selection activeCell="D18" sqref="D18"/>
    </sheetView>
  </sheetViews>
  <sheetFormatPr defaultRowHeight="15" x14ac:dyDescent="0.25"/>
  <cols>
    <col min="1" max="1" width="27.42578125" customWidth="1"/>
    <col min="2" max="2" width="26.140625" customWidth="1"/>
    <col min="3" max="3" width="19.28515625" customWidth="1"/>
    <col min="4" max="9" width="17.7109375" customWidth="1"/>
  </cols>
  <sheetData>
    <row r="1" spans="1:9" ht="15.75" thickBot="1" x14ac:dyDescent="0.3">
      <c r="F1" s="1"/>
      <c r="G1" s="2">
        <v>0</v>
      </c>
    </row>
    <row r="2" spans="1:9" ht="52.5" thickBo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6" t="s">
        <v>6</v>
      </c>
      <c r="H2" s="3" t="s">
        <v>7</v>
      </c>
      <c r="I2" s="3" t="s">
        <v>8</v>
      </c>
    </row>
    <row r="3" spans="1:9" ht="15.75" thickTop="1" x14ac:dyDescent="0.25">
      <c r="A3" s="7" t="s">
        <v>9</v>
      </c>
      <c r="B3" s="7" t="s">
        <v>10</v>
      </c>
      <c r="C3" s="7"/>
      <c r="D3" s="7"/>
      <c r="F3" s="8">
        <v>2415715</v>
      </c>
      <c r="G3" s="8">
        <f>(F3)+(F3*$G$1)</f>
        <v>2415715</v>
      </c>
      <c r="H3" s="9">
        <v>0.3</v>
      </c>
      <c r="I3" s="10">
        <f>(G3*H3)</f>
        <v>724714.5</v>
      </c>
    </row>
    <row r="4" spans="1:9" ht="30" x14ac:dyDescent="0.25">
      <c r="A4" s="7" t="s">
        <v>11</v>
      </c>
      <c r="B4" s="7" t="s">
        <v>10</v>
      </c>
      <c r="C4" s="7"/>
      <c r="D4" s="7"/>
      <c r="F4" s="8">
        <v>177193</v>
      </c>
      <c r="G4" s="8">
        <f t="shared" ref="G4:G40" si="0">(F4)+(F4*$G$1)</f>
        <v>177193</v>
      </c>
      <c r="H4" s="9">
        <v>0</v>
      </c>
      <c r="I4" s="10">
        <f t="shared" ref="I4:I40" si="1">(G4*H4)</f>
        <v>0</v>
      </c>
    </row>
    <row r="5" spans="1:9" ht="30" x14ac:dyDescent="0.25">
      <c r="A5" s="7" t="s">
        <v>12</v>
      </c>
      <c r="B5" s="7" t="s">
        <v>10</v>
      </c>
      <c r="C5" s="7"/>
      <c r="D5" s="7"/>
      <c r="F5" s="8">
        <v>142677</v>
      </c>
      <c r="G5" s="8">
        <f t="shared" si="0"/>
        <v>142677</v>
      </c>
      <c r="H5" s="9">
        <v>0</v>
      </c>
      <c r="I5" s="10">
        <f t="shared" si="1"/>
        <v>0</v>
      </c>
    </row>
    <row r="6" spans="1:9" ht="30" x14ac:dyDescent="0.25">
      <c r="A6" s="7" t="s">
        <v>13</v>
      </c>
      <c r="B6" s="7" t="s">
        <v>10</v>
      </c>
      <c r="C6" s="7"/>
      <c r="D6" s="7"/>
      <c r="F6" s="8">
        <v>58622</v>
      </c>
      <c r="G6" s="8">
        <f t="shared" si="0"/>
        <v>58622</v>
      </c>
      <c r="H6" s="9">
        <v>0</v>
      </c>
      <c r="I6" s="10">
        <f t="shared" si="1"/>
        <v>0</v>
      </c>
    </row>
    <row r="7" spans="1:9" x14ac:dyDescent="0.25">
      <c r="A7" s="7" t="s">
        <v>14</v>
      </c>
      <c r="B7" s="7" t="s">
        <v>10</v>
      </c>
      <c r="C7" s="7"/>
      <c r="D7" s="7"/>
      <c r="F7" s="8">
        <v>1024049</v>
      </c>
      <c r="G7" s="8">
        <f t="shared" si="0"/>
        <v>1024049</v>
      </c>
      <c r="H7" s="9">
        <v>0</v>
      </c>
      <c r="I7" s="10">
        <f t="shared" si="1"/>
        <v>0</v>
      </c>
    </row>
    <row r="8" spans="1:9" x14ac:dyDescent="0.25">
      <c r="A8" s="7" t="s">
        <v>15</v>
      </c>
      <c r="B8" s="7" t="s">
        <v>10</v>
      </c>
      <c r="C8" s="7"/>
      <c r="D8" s="7"/>
      <c r="F8" s="8">
        <v>647954</v>
      </c>
      <c r="G8" s="8">
        <f t="shared" si="0"/>
        <v>647954</v>
      </c>
      <c r="H8" s="9">
        <v>0</v>
      </c>
      <c r="I8" s="10">
        <f t="shared" si="1"/>
        <v>0</v>
      </c>
    </row>
    <row r="9" spans="1:9" x14ac:dyDescent="0.25">
      <c r="A9" s="7" t="s">
        <v>16</v>
      </c>
      <c r="B9" s="7" t="s">
        <v>10</v>
      </c>
      <c r="C9" s="7"/>
      <c r="D9" s="7"/>
      <c r="F9" s="8">
        <v>650305</v>
      </c>
      <c r="G9" s="8">
        <f t="shared" si="0"/>
        <v>650305</v>
      </c>
      <c r="H9" s="9">
        <v>0</v>
      </c>
      <c r="I9" s="10">
        <f t="shared" si="1"/>
        <v>0</v>
      </c>
    </row>
    <row r="10" spans="1:9" ht="30" x14ac:dyDescent="0.25">
      <c r="A10" s="11" t="s">
        <v>17</v>
      </c>
      <c r="B10" s="11" t="s">
        <v>18</v>
      </c>
      <c r="C10" s="11"/>
      <c r="D10" s="11"/>
      <c r="E10" s="12"/>
      <c r="F10" s="13">
        <v>309198</v>
      </c>
      <c r="G10" s="8"/>
      <c r="H10" s="14">
        <v>0</v>
      </c>
      <c r="I10" s="10">
        <f t="shared" si="1"/>
        <v>0</v>
      </c>
    </row>
    <row r="11" spans="1:9" ht="30" x14ac:dyDescent="0.25">
      <c r="A11" s="7" t="s">
        <v>19</v>
      </c>
      <c r="B11" s="7" t="s">
        <v>10</v>
      </c>
      <c r="C11" s="7"/>
      <c r="D11" s="7"/>
      <c r="F11" s="8">
        <v>94466</v>
      </c>
      <c r="G11" s="8">
        <f t="shared" si="0"/>
        <v>94466</v>
      </c>
      <c r="H11" s="9">
        <v>0.35</v>
      </c>
      <c r="I11" s="10">
        <f t="shared" si="1"/>
        <v>33063.1</v>
      </c>
    </row>
    <row r="12" spans="1:9" ht="30" x14ac:dyDescent="0.25">
      <c r="A12" s="7" t="s">
        <v>20</v>
      </c>
      <c r="B12" s="7" t="s">
        <v>10</v>
      </c>
      <c r="C12" s="7"/>
      <c r="D12" s="7"/>
      <c r="F12" s="8">
        <v>1104077</v>
      </c>
      <c r="G12" s="8">
        <f t="shared" si="0"/>
        <v>1104077</v>
      </c>
      <c r="H12" s="9">
        <v>0.35</v>
      </c>
      <c r="I12" s="10">
        <f t="shared" si="1"/>
        <v>386426.94999999995</v>
      </c>
    </row>
    <row r="13" spans="1:9" x14ac:dyDescent="0.25">
      <c r="A13" s="7" t="s">
        <v>21</v>
      </c>
      <c r="B13" s="7" t="s">
        <v>10</v>
      </c>
      <c r="C13" s="7"/>
      <c r="D13" s="7"/>
      <c r="F13" s="8">
        <v>325711</v>
      </c>
      <c r="G13" s="8">
        <f t="shared" si="0"/>
        <v>325711</v>
      </c>
      <c r="H13" s="9">
        <v>0</v>
      </c>
      <c r="I13" s="10">
        <f t="shared" si="1"/>
        <v>0</v>
      </c>
    </row>
    <row r="14" spans="1:9" ht="30" x14ac:dyDescent="0.25">
      <c r="A14" s="7" t="s">
        <v>22</v>
      </c>
      <c r="B14" s="7" t="s">
        <v>10</v>
      </c>
      <c r="C14" s="7"/>
      <c r="D14" s="7"/>
      <c r="F14" s="8">
        <v>224530</v>
      </c>
      <c r="G14" s="8">
        <f t="shared" si="0"/>
        <v>224530</v>
      </c>
      <c r="H14" s="9">
        <v>0</v>
      </c>
      <c r="I14" s="10">
        <f t="shared" si="1"/>
        <v>0</v>
      </c>
    </row>
    <row r="15" spans="1:9" x14ac:dyDescent="0.25">
      <c r="A15" s="7" t="s">
        <v>23</v>
      </c>
      <c r="B15" s="7" t="s">
        <v>10</v>
      </c>
      <c r="C15" s="7"/>
      <c r="D15" s="7"/>
      <c r="F15" s="8">
        <v>364280</v>
      </c>
      <c r="G15" s="8">
        <f t="shared" si="0"/>
        <v>364280</v>
      </c>
      <c r="H15" s="9">
        <v>0</v>
      </c>
      <c r="I15" s="10">
        <f t="shared" si="1"/>
        <v>0</v>
      </c>
    </row>
    <row r="16" spans="1:9" x14ac:dyDescent="0.25">
      <c r="A16" s="7" t="s">
        <v>24</v>
      </c>
      <c r="B16" s="7" t="s">
        <v>10</v>
      </c>
      <c r="C16" s="7"/>
      <c r="D16" s="7"/>
      <c r="F16" s="8">
        <v>139183</v>
      </c>
      <c r="G16" s="8">
        <f t="shared" si="0"/>
        <v>139183</v>
      </c>
      <c r="H16" s="9">
        <v>0</v>
      </c>
      <c r="I16" s="10">
        <f t="shared" si="1"/>
        <v>0</v>
      </c>
    </row>
    <row r="17" spans="1:9" ht="30" x14ac:dyDescent="0.25">
      <c r="A17" s="7" t="s">
        <v>25</v>
      </c>
      <c r="B17" s="7" t="s">
        <v>10</v>
      </c>
      <c r="C17" s="7"/>
      <c r="D17" s="7"/>
      <c r="F17" s="8">
        <v>283916</v>
      </c>
      <c r="G17" s="8">
        <f t="shared" si="0"/>
        <v>283916</v>
      </c>
      <c r="H17" s="9">
        <v>0</v>
      </c>
      <c r="I17" s="10">
        <f t="shared" si="1"/>
        <v>0</v>
      </c>
    </row>
    <row r="18" spans="1:9" x14ac:dyDescent="0.25">
      <c r="A18" s="7" t="s">
        <v>26</v>
      </c>
      <c r="B18" s="7" t="s">
        <v>10</v>
      </c>
      <c r="C18" s="7"/>
      <c r="D18" s="7"/>
      <c r="F18" s="8">
        <v>131819</v>
      </c>
      <c r="G18" s="8">
        <f t="shared" si="0"/>
        <v>131819</v>
      </c>
      <c r="H18" s="9">
        <v>0.5</v>
      </c>
      <c r="I18" s="10">
        <f t="shared" si="1"/>
        <v>65909.5</v>
      </c>
    </row>
    <row r="19" spans="1:9" x14ac:dyDescent="0.25">
      <c r="A19" s="7" t="s">
        <v>27</v>
      </c>
      <c r="B19" s="7" t="s">
        <v>10</v>
      </c>
      <c r="C19" s="7"/>
      <c r="D19" s="7"/>
      <c r="F19" s="8">
        <v>41056</v>
      </c>
      <c r="G19" s="8">
        <f t="shared" si="0"/>
        <v>41056</v>
      </c>
      <c r="H19" s="9">
        <v>0</v>
      </c>
      <c r="I19" s="10">
        <f t="shared" si="1"/>
        <v>0</v>
      </c>
    </row>
    <row r="20" spans="1:9" x14ac:dyDescent="0.25">
      <c r="A20" s="7" t="s">
        <v>28</v>
      </c>
      <c r="B20" s="7" t="s">
        <v>10</v>
      </c>
      <c r="C20" s="7"/>
      <c r="D20" s="7"/>
      <c r="F20" s="8">
        <v>220159</v>
      </c>
      <c r="G20" s="8">
        <f t="shared" si="0"/>
        <v>220159</v>
      </c>
      <c r="H20" s="9">
        <v>0</v>
      </c>
      <c r="I20" s="10">
        <f t="shared" si="1"/>
        <v>0</v>
      </c>
    </row>
    <row r="21" spans="1:9" x14ac:dyDescent="0.25">
      <c r="A21" s="7" t="s">
        <v>29</v>
      </c>
      <c r="B21" s="7" t="s">
        <v>10</v>
      </c>
      <c r="C21" s="7"/>
      <c r="D21" s="7"/>
      <c r="F21" s="8">
        <v>12274</v>
      </c>
      <c r="G21" s="8">
        <f t="shared" si="0"/>
        <v>12274</v>
      </c>
      <c r="H21" s="9">
        <v>0</v>
      </c>
      <c r="I21" s="10">
        <f t="shared" si="1"/>
        <v>0</v>
      </c>
    </row>
    <row r="22" spans="1:9" x14ac:dyDescent="0.25">
      <c r="A22" s="7" t="s">
        <v>30</v>
      </c>
      <c r="B22" s="7" t="s">
        <v>10</v>
      </c>
      <c r="C22" s="7"/>
      <c r="D22" s="7"/>
      <c r="F22" s="8">
        <v>80980</v>
      </c>
      <c r="G22" s="8">
        <f t="shared" si="0"/>
        <v>80980</v>
      </c>
      <c r="H22" s="9">
        <v>0</v>
      </c>
      <c r="I22" s="10">
        <f t="shared" si="1"/>
        <v>0</v>
      </c>
    </row>
    <row r="23" spans="1:9" x14ac:dyDescent="0.25">
      <c r="A23" s="7" t="s">
        <v>31</v>
      </c>
      <c r="B23" s="7" t="s">
        <v>10</v>
      </c>
      <c r="C23" s="7"/>
      <c r="D23" s="7"/>
      <c r="F23" s="8">
        <v>51140</v>
      </c>
      <c r="G23" s="8">
        <f t="shared" si="0"/>
        <v>51140</v>
      </c>
      <c r="H23" s="9">
        <v>0</v>
      </c>
      <c r="I23" s="10">
        <f t="shared" si="1"/>
        <v>0</v>
      </c>
    </row>
    <row r="24" spans="1:9" x14ac:dyDescent="0.25">
      <c r="A24" s="7" t="s">
        <v>32</v>
      </c>
      <c r="B24" s="7" t="s">
        <v>10</v>
      </c>
      <c r="C24" s="7"/>
      <c r="D24" s="7"/>
      <c r="F24" s="8">
        <v>138377</v>
      </c>
      <c r="G24" s="8">
        <f t="shared" si="0"/>
        <v>138377</v>
      </c>
      <c r="H24" s="9">
        <v>0.45</v>
      </c>
      <c r="I24" s="10">
        <f t="shared" si="1"/>
        <v>62269.65</v>
      </c>
    </row>
    <row r="25" spans="1:9" ht="30" x14ac:dyDescent="0.25">
      <c r="A25" s="7" t="s">
        <v>33</v>
      </c>
      <c r="B25" s="7" t="s">
        <v>10</v>
      </c>
      <c r="C25" s="7"/>
      <c r="D25" s="7"/>
      <c r="F25" s="8">
        <v>384725</v>
      </c>
      <c r="G25" s="8">
        <f t="shared" si="0"/>
        <v>384725</v>
      </c>
      <c r="H25" s="9">
        <v>0.75</v>
      </c>
      <c r="I25" s="10">
        <f t="shared" si="1"/>
        <v>288543.75</v>
      </c>
    </row>
    <row r="26" spans="1:9" ht="30" x14ac:dyDescent="0.25">
      <c r="A26" s="7" t="s">
        <v>34</v>
      </c>
      <c r="B26" s="7" t="s">
        <v>10</v>
      </c>
      <c r="C26" s="7"/>
      <c r="D26" s="7"/>
      <c r="F26" s="8">
        <v>121007</v>
      </c>
      <c r="G26" s="8">
        <f t="shared" si="0"/>
        <v>121007</v>
      </c>
      <c r="H26" s="9">
        <v>0</v>
      </c>
      <c r="I26" s="10">
        <f t="shared" si="1"/>
        <v>0</v>
      </c>
    </row>
    <row r="27" spans="1:9" ht="30" x14ac:dyDescent="0.25">
      <c r="A27" s="7" t="s">
        <v>35</v>
      </c>
      <c r="B27" s="7" t="s">
        <v>10</v>
      </c>
      <c r="C27" s="7"/>
      <c r="D27" s="7"/>
      <c r="F27" s="8">
        <v>216600</v>
      </c>
      <c r="G27" s="8">
        <f t="shared" si="0"/>
        <v>216600</v>
      </c>
      <c r="H27" s="9">
        <v>0</v>
      </c>
      <c r="I27" s="10">
        <f t="shared" si="1"/>
        <v>0</v>
      </c>
    </row>
    <row r="28" spans="1:9" x14ac:dyDescent="0.25">
      <c r="A28" s="7" t="s">
        <v>36</v>
      </c>
      <c r="B28" s="7" t="s">
        <v>10</v>
      </c>
      <c r="C28" s="7"/>
      <c r="D28" s="7"/>
      <c r="F28" s="8">
        <v>72666</v>
      </c>
      <c r="G28" s="8">
        <f t="shared" si="0"/>
        <v>72666</v>
      </c>
      <c r="H28" s="9">
        <v>0</v>
      </c>
      <c r="I28" s="10">
        <f t="shared" si="1"/>
        <v>0</v>
      </c>
    </row>
    <row r="29" spans="1:9" ht="30" x14ac:dyDescent="0.25">
      <c r="A29" s="15" t="s">
        <v>37</v>
      </c>
      <c r="B29" s="7" t="s">
        <v>10</v>
      </c>
      <c r="C29" s="36" t="s">
        <v>38</v>
      </c>
      <c r="D29" s="36"/>
      <c r="F29" s="16">
        <v>190000</v>
      </c>
      <c r="G29" s="8">
        <f t="shared" si="0"/>
        <v>190000</v>
      </c>
      <c r="H29" s="9">
        <v>0</v>
      </c>
      <c r="I29" s="10">
        <f t="shared" si="1"/>
        <v>0</v>
      </c>
    </row>
    <row r="30" spans="1:9" x14ac:dyDescent="0.25">
      <c r="A30" s="15" t="s">
        <v>39</v>
      </c>
      <c r="B30" s="7" t="s">
        <v>10</v>
      </c>
      <c r="C30" s="36" t="s">
        <v>40</v>
      </c>
      <c r="D30" s="36"/>
      <c r="F30" s="16">
        <v>300000</v>
      </c>
      <c r="G30" s="8">
        <f t="shared" si="0"/>
        <v>300000</v>
      </c>
      <c r="H30" s="9">
        <v>0</v>
      </c>
      <c r="I30" s="10">
        <f t="shared" si="1"/>
        <v>0</v>
      </c>
    </row>
    <row r="31" spans="1:9" ht="30" x14ac:dyDescent="0.25">
      <c r="A31" s="15" t="s">
        <v>41</v>
      </c>
      <c r="B31" s="7" t="s">
        <v>10</v>
      </c>
      <c r="C31" s="36" t="s">
        <v>40</v>
      </c>
      <c r="D31" s="36"/>
      <c r="F31" s="16">
        <v>165755</v>
      </c>
      <c r="G31" s="8">
        <f t="shared" si="0"/>
        <v>165755</v>
      </c>
      <c r="H31" s="9">
        <v>0</v>
      </c>
      <c r="I31" s="10">
        <f t="shared" si="1"/>
        <v>0</v>
      </c>
    </row>
    <row r="32" spans="1:9" ht="30" x14ac:dyDescent="0.25">
      <c r="A32" s="17" t="s">
        <v>42</v>
      </c>
      <c r="B32" s="17"/>
      <c r="C32" s="37" t="s">
        <v>40</v>
      </c>
      <c r="D32" s="37"/>
      <c r="E32" s="12"/>
      <c r="F32" s="18">
        <v>109273</v>
      </c>
      <c r="G32" s="8">
        <f t="shared" si="0"/>
        <v>109273</v>
      </c>
      <c r="H32" s="14"/>
      <c r="I32" s="10">
        <f t="shared" si="1"/>
        <v>0</v>
      </c>
    </row>
    <row r="33" spans="1:9" ht="30" x14ac:dyDescent="0.25">
      <c r="A33" s="15" t="s">
        <v>43</v>
      </c>
      <c r="B33" s="15" t="s">
        <v>44</v>
      </c>
      <c r="C33" s="36" t="s">
        <v>45</v>
      </c>
      <c r="D33" s="36"/>
      <c r="F33" s="16">
        <v>350000</v>
      </c>
      <c r="G33" s="8">
        <f t="shared" si="0"/>
        <v>350000</v>
      </c>
      <c r="H33" s="9">
        <v>0.5</v>
      </c>
      <c r="I33" s="10">
        <f t="shared" si="1"/>
        <v>175000</v>
      </c>
    </row>
    <row r="34" spans="1:9" ht="30" x14ac:dyDescent="0.25">
      <c r="A34" s="19" t="s">
        <v>46</v>
      </c>
      <c r="B34" s="19" t="s">
        <v>47</v>
      </c>
      <c r="C34" s="38" t="s">
        <v>48</v>
      </c>
      <c r="D34" s="38"/>
      <c r="E34" s="20" t="s">
        <v>49</v>
      </c>
      <c r="F34" s="21"/>
      <c r="G34" s="8">
        <f t="shared" si="0"/>
        <v>0</v>
      </c>
      <c r="H34" s="22">
        <v>1</v>
      </c>
      <c r="I34" s="10">
        <f t="shared" si="1"/>
        <v>0</v>
      </c>
    </row>
    <row r="35" spans="1:9" ht="30" x14ac:dyDescent="0.25">
      <c r="A35" s="23" t="s">
        <v>50</v>
      </c>
      <c r="B35" s="24" t="s">
        <v>51</v>
      </c>
      <c r="C35" s="25"/>
      <c r="D35" s="25"/>
      <c r="E35" s="25"/>
      <c r="F35" s="26">
        <v>600000</v>
      </c>
      <c r="G35" s="8">
        <v>600000</v>
      </c>
      <c r="H35" s="27">
        <v>0.2</v>
      </c>
      <c r="I35" s="10">
        <f>(G35*H35)</f>
        <v>120000</v>
      </c>
    </row>
    <row r="36" spans="1:9" x14ac:dyDescent="0.25">
      <c r="F36" s="10"/>
      <c r="G36" s="8">
        <f t="shared" si="0"/>
        <v>0</v>
      </c>
      <c r="H36" s="27"/>
      <c r="I36" s="10">
        <f t="shared" si="1"/>
        <v>0</v>
      </c>
    </row>
    <row r="37" spans="1:9" x14ac:dyDescent="0.25">
      <c r="F37" s="10"/>
      <c r="G37" s="8">
        <f t="shared" si="0"/>
        <v>0</v>
      </c>
      <c r="H37" s="27"/>
      <c r="I37" s="10">
        <f t="shared" si="1"/>
        <v>0</v>
      </c>
    </row>
    <row r="38" spans="1:9" x14ac:dyDescent="0.25">
      <c r="F38" s="10"/>
      <c r="G38" s="8">
        <f t="shared" si="0"/>
        <v>0</v>
      </c>
      <c r="H38" s="27"/>
      <c r="I38" s="10">
        <f t="shared" si="1"/>
        <v>0</v>
      </c>
    </row>
    <row r="39" spans="1:9" x14ac:dyDescent="0.25">
      <c r="F39" s="10"/>
      <c r="G39" s="8">
        <f t="shared" si="0"/>
        <v>0</v>
      </c>
      <c r="H39" s="27"/>
      <c r="I39" s="10">
        <f t="shared" si="1"/>
        <v>0</v>
      </c>
    </row>
    <row r="40" spans="1:9" ht="15.75" thickBot="1" x14ac:dyDescent="0.3">
      <c r="A40" s="28"/>
      <c r="B40" s="28"/>
      <c r="C40" s="28"/>
      <c r="D40" s="28"/>
      <c r="E40" s="28"/>
      <c r="F40" s="29"/>
      <c r="G40" s="30">
        <f t="shared" si="0"/>
        <v>0</v>
      </c>
      <c r="H40" s="31"/>
      <c r="I40" s="29">
        <f t="shared" si="1"/>
        <v>0</v>
      </c>
    </row>
    <row r="41" spans="1:9" x14ac:dyDescent="0.25">
      <c r="F41" s="10"/>
      <c r="G41" s="10"/>
      <c r="H41" s="32" t="s">
        <v>52</v>
      </c>
      <c r="I41" s="33">
        <f>SUM(I3:I40)</f>
        <v>1855927.4499999997</v>
      </c>
    </row>
    <row r="42" spans="1:9" x14ac:dyDescent="0.25">
      <c r="F42" s="10"/>
      <c r="G42" s="10"/>
    </row>
    <row r="43" spans="1:9" x14ac:dyDescent="0.25">
      <c r="F43" s="10"/>
      <c r="G43" s="10"/>
      <c r="H43" s="34" t="s">
        <v>53</v>
      </c>
      <c r="I43" s="35">
        <v>252431</v>
      </c>
    </row>
    <row r="44" spans="1:9" x14ac:dyDescent="0.25">
      <c r="F44" s="10"/>
      <c r="G44" s="10"/>
    </row>
    <row r="45" spans="1:9" x14ac:dyDescent="0.25">
      <c r="F45" s="10"/>
      <c r="G45" s="10"/>
      <c r="I45" s="33">
        <f>I41-I43</f>
        <v>1603496.4499999997</v>
      </c>
    </row>
    <row r="46" spans="1:9" x14ac:dyDescent="0.25">
      <c r="F46" s="10"/>
      <c r="G46" s="10"/>
    </row>
  </sheetData>
  <sheetProtection algorithmName="SHA-512" hashValue="IT3q2/IKav99Ys96xJDaGS2SSPq4e0LtQYt0P2vajnZBSnnVoSVop6h9IDfpODHTdzeSDxnuErgxbAV90RbA9A==" saltValue="foCQujmofCNtWpxzbN/pUA==" spinCount="100000" sheet="1" objects="1" scenarios="1" selectLockedCells="1"/>
  <mergeCells count="6">
    <mergeCell ref="C34:D34"/>
    <mergeCell ref="C29:D29"/>
    <mergeCell ref="C30:D30"/>
    <mergeCell ref="C31:D31"/>
    <mergeCell ref="C32:D32"/>
    <mergeCell ref="C33:D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SDC Calculation</vt:lpstr>
      <vt:lpstr>Charge Analysis</vt:lpstr>
      <vt:lpstr>Planning Data</vt:lpstr>
      <vt:lpstr>Inventory of Current System</vt:lpstr>
      <vt:lpstr>CIP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Danette Hilton</dc:creator>
  <cp:lastModifiedBy>Danette Hilton</cp:lastModifiedBy>
  <dcterms:created xsi:type="dcterms:W3CDTF">2026-09-29T18:27:22Z</dcterms:created>
  <dcterms:modified xsi:type="dcterms:W3CDTF">2026-09-29T19:40:52Z</dcterms:modified>
</cp:coreProperties>
</file>